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<sst xmlns="http://schemas.openxmlformats.org/spreadsheetml/2006/main" count="146" uniqueCount="39">
  <si>
    <t>Phßng gi¸o dôc huyÖn Tø Kú</t>
  </si>
  <si>
    <t>Tr­êng THCS Phan Béi Ch©u</t>
  </si>
  <si>
    <t>Khèi/líp</t>
  </si>
  <si>
    <t>SÜ sè</t>
  </si>
  <si>
    <t>H¹nh kiÓm</t>
  </si>
  <si>
    <t>Häc lùc</t>
  </si>
  <si>
    <t>Tèt</t>
  </si>
  <si>
    <t>Kh¸</t>
  </si>
  <si>
    <t>TB</t>
  </si>
  <si>
    <t>Giái</t>
  </si>
  <si>
    <t>YÕu</t>
  </si>
  <si>
    <t>SL</t>
  </si>
  <si>
    <t>%</t>
  </si>
  <si>
    <t>6A</t>
  </si>
  <si>
    <t>6B</t>
  </si>
  <si>
    <t>6C</t>
  </si>
  <si>
    <t>Khèi 6</t>
  </si>
  <si>
    <t>7A</t>
  </si>
  <si>
    <t>7B</t>
  </si>
  <si>
    <t>7C</t>
  </si>
  <si>
    <t>Khèi 7</t>
  </si>
  <si>
    <t>8A</t>
  </si>
  <si>
    <t>8B</t>
  </si>
  <si>
    <t>8C</t>
  </si>
  <si>
    <t>Khèi 8</t>
  </si>
  <si>
    <t>9A</t>
  </si>
  <si>
    <t>9B</t>
  </si>
  <si>
    <t>9C</t>
  </si>
  <si>
    <t>Khèi 9</t>
  </si>
  <si>
    <t>Toµn tr­êng</t>
  </si>
  <si>
    <t>12</t>
  </si>
  <si>
    <t>11</t>
  </si>
  <si>
    <t>34</t>
  </si>
  <si>
    <t>29</t>
  </si>
  <si>
    <t>KÕt qu¶ hai mÆt gi¸o dôc  häc kú I n¨m häc 2001 - 2002</t>
  </si>
  <si>
    <t>HiÖu tr­ëng</t>
  </si>
  <si>
    <t>NguyÔn V¨n Khuª</t>
  </si>
  <si>
    <t>KÕt qu¶ hai mÆt gi¸o dôc  häc kú II n¨m häc 2001 - 2002</t>
  </si>
  <si>
    <t>KÕt qu¶ hai mÆt gi¸o dôc  c¶ n¨m n¨m häc 2001 - 2002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</si>
</sst>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44">
    <font>
      <sz val="12"/>
      <name val=".VnTime"/>
      <family val="0"/>
    </font>
    <font>
      <sz val="12"/>
      <name val=".VnTimeH"/>
      <family val="2"/>
    </font>
    <font>
      <b/>
      <sz val="16"/>
      <name val=".VnTimeH"/>
      <family val="2"/>
    </font>
    <font>
      <b/>
      <sz val="14"/>
      <name val=".VnTime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12"/>
      <color indexed="8"/>
      <name val=".VnTime"/>
      <family val="2"/>
    </font>
    <font>
      <sz val="12"/>
      <color indexed="8"/>
      <name val=".VnTime"/>
      <family val="2"/>
    </font>
    <font>
      <b/>
      <sz val="13"/>
      <name val=".VnTime"/>
      <family val="2"/>
    </font>
    <font>
      <sz val="8"/>
      <name val=".VnTime"/>
      <family val="0"/>
    </font>
    <font>
      <sz val="14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 vertical="center"/>
      <protection/>
    </xf>
    <xf numFmtId="164" fontId="6" fillId="0" borderId="16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 vertical="center"/>
      <protection/>
    </xf>
    <xf numFmtId="164" fontId="4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8" fillId="0" borderId="18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1" fontId="6" fillId="0" borderId="16" xfId="0" applyNumberFormat="1" applyFon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164" fontId="6" fillId="0" borderId="12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1" fontId="0" fillId="0" borderId="19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19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6" fillId="0" borderId="19" xfId="0" applyNumberFormat="1" applyFont="1" applyBorder="1" applyAlignment="1" applyProtection="1">
      <alignment horizontal="center" vertical="center"/>
      <protection/>
    </xf>
    <xf numFmtId="164" fontId="6" fillId="0" borderId="14" xfId="0" applyNumberFormat="1" applyFont="1" applyBorder="1" applyAlignment="1" applyProtection="1">
      <alignment horizontal="center" vertical="center"/>
      <protection/>
    </xf>
    <xf numFmtId="164" fontId="0" fillId="0" borderId="14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3"/>
  <sheetViews>
    <sheetView tabSelected="1" zoomScalePageLayoutView="0" workbookViewId="0" topLeftCell="A76">
      <selection activeCell="E89" sqref="E89"/>
    </sheetView>
  </sheetViews>
  <sheetFormatPr defaultColWidth="8.796875" defaultRowHeight="15"/>
  <cols>
    <col min="1" max="1" width="12.3984375" style="0" customWidth="1"/>
    <col min="3" max="3" width="6.8984375" style="0" customWidth="1"/>
    <col min="4" max="4" width="7.19921875" style="0" customWidth="1"/>
    <col min="5" max="6" width="7" style="0" customWidth="1"/>
    <col min="7" max="7" width="6.59765625" style="0" customWidth="1"/>
    <col min="8" max="8" width="6.09765625" style="0" customWidth="1"/>
    <col min="9" max="10" width="7.69921875" style="0" customWidth="1"/>
    <col min="11" max="11" width="6.69921875" style="0" customWidth="1"/>
    <col min="12" max="12" width="7.19921875" style="0" customWidth="1"/>
    <col min="13" max="13" width="6" style="0" customWidth="1"/>
    <col min="14" max="14" width="5.8984375" style="0" customWidth="1"/>
    <col min="15" max="16" width="6.3984375" style="0" customWidth="1"/>
  </cols>
  <sheetData>
    <row r="1" spans="1:4" ht="16.5">
      <c r="A1" s="97" t="s">
        <v>0</v>
      </c>
      <c r="B1" s="97"/>
      <c r="C1" s="97"/>
      <c r="D1" s="97"/>
    </row>
    <row r="2" spans="1:4" ht="16.5">
      <c r="A2" s="97" t="s">
        <v>1</v>
      </c>
      <c r="B2" s="97"/>
      <c r="C2" s="97"/>
      <c r="D2" s="97"/>
    </row>
    <row r="3" spans="1:4" ht="16.5">
      <c r="A3" s="1"/>
      <c r="B3" s="1"/>
      <c r="C3" s="1"/>
      <c r="D3" s="1"/>
    </row>
    <row r="4" spans="1:16" ht="21.75">
      <c r="A4" s="98" t="s">
        <v>34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ht="21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.75">
      <c r="A6" s="3" t="s">
        <v>2</v>
      </c>
      <c r="B6" s="3" t="s">
        <v>3</v>
      </c>
      <c r="C6" s="95" t="s">
        <v>4</v>
      </c>
      <c r="D6" s="99"/>
      <c r="E6" s="99"/>
      <c r="F6" s="99"/>
      <c r="G6" s="99"/>
      <c r="H6" s="96"/>
      <c r="I6" s="95" t="s">
        <v>5</v>
      </c>
      <c r="J6" s="99"/>
      <c r="K6" s="99"/>
      <c r="L6" s="99"/>
      <c r="M6" s="99"/>
      <c r="N6" s="99"/>
      <c r="O6" s="99"/>
      <c r="P6" s="96"/>
    </row>
    <row r="7" spans="1:16" ht="18.75">
      <c r="A7" s="4"/>
      <c r="B7" s="4"/>
      <c r="C7" s="95" t="s">
        <v>6</v>
      </c>
      <c r="D7" s="96"/>
      <c r="E7" s="95" t="s">
        <v>7</v>
      </c>
      <c r="F7" s="96"/>
      <c r="G7" s="95" t="s">
        <v>8</v>
      </c>
      <c r="H7" s="96"/>
      <c r="I7" s="95" t="s">
        <v>9</v>
      </c>
      <c r="J7" s="96"/>
      <c r="K7" s="95" t="s">
        <v>7</v>
      </c>
      <c r="L7" s="96"/>
      <c r="M7" s="95" t="s">
        <v>8</v>
      </c>
      <c r="N7" s="96"/>
      <c r="O7" s="95" t="s">
        <v>10</v>
      </c>
      <c r="P7" s="96"/>
    </row>
    <row r="8" spans="1:16" ht="18.75">
      <c r="A8" s="5"/>
      <c r="B8" s="5"/>
      <c r="C8" s="5" t="s">
        <v>11</v>
      </c>
      <c r="D8" s="5" t="s">
        <v>12</v>
      </c>
      <c r="E8" s="5" t="s">
        <v>11</v>
      </c>
      <c r="F8" s="5" t="s">
        <v>12</v>
      </c>
      <c r="G8" s="5" t="s">
        <v>11</v>
      </c>
      <c r="H8" s="5" t="s">
        <v>12</v>
      </c>
      <c r="I8" s="5" t="s">
        <v>11</v>
      </c>
      <c r="J8" s="5" t="s">
        <v>12</v>
      </c>
      <c r="K8" s="5" t="s">
        <v>11</v>
      </c>
      <c r="L8" s="5" t="s">
        <v>12</v>
      </c>
      <c r="M8" s="5" t="s">
        <v>11</v>
      </c>
      <c r="N8" s="5" t="s">
        <v>12</v>
      </c>
      <c r="O8" s="5" t="s">
        <v>11</v>
      </c>
      <c r="P8" s="5" t="s">
        <v>12</v>
      </c>
    </row>
    <row r="9" spans="1:16" ht="18" customHeight="1">
      <c r="A9" s="6" t="s">
        <v>13</v>
      </c>
      <c r="B9" s="6">
        <v>55</v>
      </c>
      <c r="C9" s="7">
        <v>48</v>
      </c>
      <c r="D9" s="8">
        <f>(C9/B9)*100</f>
        <v>87.27272727272727</v>
      </c>
      <c r="E9" s="7">
        <v>7</v>
      </c>
      <c r="F9" s="8">
        <f>(E9/B9)*100</f>
        <v>12.727272727272727</v>
      </c>
      <c r="G9" s="7"/>
      <c r="H9" s="7"/>
      <c r="I9" s="7">
        <v>10</v>
      </c>
      <c r="J9" s="8">
        <f>(I9/B9)*100</f>
        <v>18.181818181818183</v>
      </c>
      <c r="K9" s="7">
        <v>35</v>
      </c>
      <c r="L9" s="8">
        <f>(K9/B9)*100</f>
        <v>63.63636363636363</v>
      </c>
      <c r="M9" s="7">
        <v>10</v>
      </c>
      <c r="N9" s="8">
        <f>(M9/B9)*100</f>
        <v>18.181818181818183</v>
      </c>
      <c r="O9" s="7"/>
      <c r="P9" s="9"/>
    </row>
    <row r="10" spans="1:16" ht="18" customHeight="1">
      <c r="A10" s="10" t="s">
        <v>14</v>
      </c>
      <c r="B10" s="10">
        <v>59</v>
      </c>
      <c r="C10" s="11">
        <v>56</v>
      </c>
      <c r="D10" s="8">
        <f>(C10/B10)*100</f>
        <v>94.91525423728814</v>
      </c>
      <c r="E10" s="11">
        <v>3</v>
      </c>
      <c r="F10" s="8">
        <f>(E10/B10)*100</f>
        <v>5.084745762711865</v>
      </c>
      <c r="G10" s="11"/>
      <c r="H10" s="11"/>
      <c r="I10" s="11">
        <v>41</v>
      </c>
      <c r="J10" s="8">
        <f>(I10/B10)*100</f>
        <v>69.49152542372882</v>
      </c>
      <c r="K10" s="11">
        <v>18</v>
      </c>
      <c r="L10" s="8">
        <f>(K10/B10)*100</f>
        <v>30.508474576271187</v>
      </c>
      <c r="M10" s="11"/>
      <c r="N10" s="12"/>
      <c r="O10" s="11"/>
      <c r="P10" s="13"/>
    </row>
    <row r="11" spans="1:16" ht="18" customHeight="1">
      <c r="A11" s="10" t="s">
        <v>15</v>
      </c>
      <c r="B11" s="10">
        <v>60</v>
      </c>
      <c r="C11" s="11">
        <v>56</v>
      </c>
      <c r="D11" s="8">
        <f>(C11/B11)*100</f>
        <v>93.33333333333333</v>
      </c>
      <c r="E11" s="11">
        <v>2</v>
      </c>
      <c r="F11" s="8">
        <f>(E11/B11)*100</f>
        <v>3.3333333333333335</v>
      </c>
      <c r="G11" s="11"/>
      <c r="H11" s="11"/>
      <c r="I11" s="14">
        <v>52</v>
      </c>
      <c r="J11" s="8">
        <f>(I11/B11)*100</f>
        <v>86.66666666666667</v>
      </c>
      <c r="K11" s="14">
        <v>8</v>
      </c>
      <c r="L11" s="8">
        <f>(K11/B11)*100</f>
        <v>13.333333333333334</v>
      </c>
      <c r="M11" s="14"/>
      <c r="N11" s="15"/>
      <c r="O11" s="11"/>
      <c r="P11" s="13"/>
    </row>
    <row r="12" spans="1:16" ht="18" customHeight="1">
      <c r="A12" s="16" t="s">
        <v>16</v>
      </c>
      <c r="B12" s="16">
        <f>(B9+B10+B11)</f>
        <v>174</v>
      </c>
      <c r="C12" s="17">
        <v>160</v>
      </c>
      <c r="D12" s="18">
        <f>(C12/B12)*100</f>
        <v>91.95402298850574</v>
      </c>
      <c r="E12" s="19" t="s">
        <v>30</v>
      </c>
      <c r="F12" s="18">
        <v>8</v>
      </c>
      <c r="G12" s="19"/>
      <c r="H12" s="19"/>
      <c r="I12" s="20">
        <f>I9+I10+I11</f>
        <v>103</v>
      </c>
      <c r="J12" s="21">
        <f aca="true" t="shared" si="0" ref="J12:J23">I12/B12*100</f>
        <v>59.195402298850574</v>
      </c>
      <c r="K12" s="20">
        <f>K9+K10+K11</f>
        <v>61</v>
      </c>
      <c r="L12" s="21">
        <f aca="true" t="shared" si="1" ref="L12:L23">K12/B12*100</f>
        <v>35.05747126436782</v>
      </c>
      <c r="M12" s="20">
        <v>10</v>
      </c>
      <c r="N12" s="21">
        <f>M12/B12*100</f>
        <v>5.747126436781609</v>
      </c>
      <c r="O12" s="22"/>
      <c r="P12" s="22"/>
    </row>
    <row r="13" spans="1:16" ht="18" customHeight="1">
      <c r="A13" s="6" t="s">
        <v>17</v>
      </c>
      <c r="B13" s="6">
        <v>51</v>
      </c>
      <c r="C13" s="7">
        <v>40</v>
      </c>
      <c r="D13" s="8">
        <f aca="true" t="shared" si="2" ref="D13:D23">C13/B13*100</f>
        <v>78.43137254901961</v>
      </c>
      <c r="E13" s="7">
        <v>10</v>
      </c>
      <c r="F13" s="8">
        <f>E13/B13*100</f>
        <v>19.607843137254903</v>
      </c>
      <c r="G13" s="7"/>
      <c r="H13" s="7"/>
      <c r="I13" s="7">
        <v>14</v>
      </c>
      <c r="J13" s="8">
        <f t="shared" si="0"/>
        <v>27.450980392156865</v>
      </c>
      <c r="K13" s="7">
        <v>37</v>
      </c>
      <c r="L13" s="8">
        <f t="shared" si="1"/>
        <v>72.54901960784314</v>
      </c>
      <c r="M13" s="8"/>
      <c r="N13" s="8"/>
      <c r="O13" s="7"/>
      <c r="P13" s="9"/>
    </row>
    <row r="14" spans="1:16" ht="18" customHeight="1">
      <c r="A14" s="10" t="s">
        <v>18</v>
      </c>
      <c r="B14" s="10">
        <v>52</v>
      </c>
      <c r="C14" s="11">
        <v>50</v>
      </c>
      <c r="D14" s="8">
        <f t="shared" si="2"/>
        <v>96.15384615384616</v>
      </c>
      <c r="E14" s="11">
        <v>2</v>
      </c>
      <c r="F14" s="8">
        <f>E14/B14*100</f>
        <v>3.8461538461538463</v>
      </c>
      <c r="G14" s="11"/>
      <c r="H14" s="11"/>
      <c r="I14" s="11">
        <v>37</v>
      </c>
      <c r="J14" s="8">
        <f t="shared" si="0"/>
        <v>71.15384615384616</v>
      </c>
      <c r="K14" s="11">
        <v>15</v>
      </c>
      <c r="L14" s="8">
        <f t="shared" si="1"/>
        <v>28.846153846153843</v>
      </c>
      <c r="M14" s="11"/>
      <c r="N14" s="12"/>
      <c r="O14" s="11"/>
      <c r="P14" s="13"/>
    </row>
    <row r="15" spans="1:16" ht="18" customHeight="1">
      <c r="A15" s="10" t="s">
        <v>19</v>
      </c>
      <c r="B15" s="10">
        <v>57</v>
      </c>
      <c r="C15" s="11">
        <v>58</v>
      </c>
      <c r="D15" s="8">
        <f t="shared" si="2"/>
        <v>101.75438596491229</v>
      </c>
      <c r="E15" s="11"/>
      <c r="F15" s="12"/>
      <c r="G15" s="11"/>
      <c r="H15" s="11"/>
      <c r="I15" s="11">
        <v>52</v>
      </c>
      <c r="J15" s="8">
        <f t="shared" si="0"/>
        <v>91.22807017543859</v>
      </c>
      <c r="K15" s="11">
        <v>5</v>
      </c>
      <c r="L15" s="8">
        <f t="shared" si="1"/>
        <v>8.771929824561402</v>
      </c>
      <c r="M15" s="11"/>
      <c r="N15" s="12"/>
      <c r="O15" s="11"/>
      <c r="P15" s="13"/>
    </row>
    <row r="16" spans="1:16" ht="18" customHeight="1">
      <c r="A16" s="16" t="s">
        <v>20</v>
      </c>
      <c r="B16" s="16">
        <f>B13+B14+B15</f>
        <v>160</v>
      </c>
      <c r="C16" s="37">
        <f>C13+C14+C15</f>
        <v>148</v>
      </c>
      <c r="D16" s="18">
        <f t="shared" si="2"/>
        <v>92.5</v>
      </c>
      <c r="E16" s="19" t="s">
        <v>30</v>
      </c>
      <c r="F16" s="18">
        <f>100-D16</f>
        <v>7.5</v>
      </c>
      <c r="G16" s="16"/>
      <c r="H16" s="16"/>
      <c r="I16" s="16">
        <f>I13+I14+I15</f>
        <v>103</v>
      </c>
      <c r="J16" s="23">
        <f t="shared" si="0"/>
        <v>64.375</v>
      </c>
      <c r="K16" s="16">
        <f>K13+K14+K15</f>
        <v>57</v>
      </c>
      <c r="L16" s="23">
        <f t="shared" si="1"/>
        <v>35.625</v>
      </c>
      <c r="M16" s="16"/>
      <c r="N16" s="23"/>
      <c r="O16" s="20"/>
      <c r="P16" s="24"/>
    </row>
    <row r="17" spans="1:16" ht="18" customHeight="1">
      <c r="A17" s="6" t="s">
        <v>21</v>
      </c>
      <c r="B17" s="6">
        <v>57</v>
      </c>
      <c r="C17" s="7">
        <v>50</v>
      </c>
      <c r="D17" s="8">
        <f t="shared" si="2"/>
        <v>87.71929824561403</v>
      </c>
      <c r="E17" s="7">
        <v>7</v>
      </c>
      <c r="F17" s="8">
        <f>E17/B17*100</f>
        <v>12.280701754385964</v>
      </c>
      <c r="G17" s="7"/>
      <c r="H17" s="7"/>
      <c r="I17" s="7">
        <v>25</v>
      </c>
      <c r="J17" s="8">
        <f t="shared" si="0"/>
        <v>43.859649122807014</v>
      </c>
      <c r="K17" s="7">
        <v>30</v>
      </c>
      <c r="L17" s="8">
        <f t="shared" si="1"/>
        <v>52.63157894736842</v>
      </c>
      <c r="M17" s="7">
        <v>2</v>
      </c>
      <c r="N17" s="8">
        <f>M17/B17*100</f>
        <v>3.508771929824561</v>
      </c>
      <c r="O17" s="7"/>
      <c r="P17" s="9"/>
    </row>
    <row r="18" spans="1:16" ht="18" customHeight="1">
      <c r="A18" s="10" t="s">
        <v>22</v>
      </c>
      <c r="B18" s="10">
        <v>56</v>
      </c>
      <c r="C18" s="11">
        <v>56</v>
      </c>
      <c r="D18" s="25">
        <f t="shared" si="2"/>
        <v>100</v>
      </c>
      <c r="E18" s="11"/>
      <c r="F18" s="12"/>
      <c r="G18" s="11"/>
      <c r="H18" s="11"/>
      <c r="I18" s="11">
        <v>37</v>
      </c>
      <c r="J18" s="8">
        <f t="shared" si="0"/>
        <v>66.07142857142857</v>
      </c>
      <c r="K18" s="11">
        <v>19</v>
      </c>
      <c r="L18" s="8">
        <f t="shared" si="1"/>
        <v>33.92857142857143</v>
      </c>
      <c r="M18" s="11"/>
      <c r="N18" s="12"/>
      <c r="O18" s="11"/>
      <c r="P18" s="13"/>
    </row>
    <row r="19" spans="1:16" ht="18" customHeight="1">
      <c r="A19" s="10" t="s">
        <v>23</v>
      </c>
      <c r="B19" s="10">
        <v>57</v>
      </c>
      <c r="C19" s="11">
        <v>57</v>
      </c>
      <c r="D19" s="25">
        <f t="shared" si="2"/>
        <v>100</v>
      </c>
      <c r="E19" s="11"/>
      <c r="F19" s="12"/>
      <c r="G19" s="11"/>
      <c r="H19" s="11"/>
      <c r="I19" s="11">
        <v>53</v>
      </c>
      <c r="J19" s="8">
        <f t="shared" si="0"/>
        <v>92.98245614035088</v>
      </c>
      <c r="K19" s="11">
        <v>4</v>
      </c>
      <c r="L19" s="8">
        <f t="shared" si="1"/>
        <v>7.017543859649122</v>
      </c>
      <c r="M19" s="11"/>
      <c r="N19" s="12"/>
      <c r="O19" s="11"/>
      <c r="P19" s="13"/>
    </row>
    <row r="20" spans="1:16" ht="18" customHeight="1">
      <c r="A20" s="16" t="s">
        <v>24</v>
      </c>
      <c r="B20" s="16">
        <f>B17+B18+B19</f>
        <v>170</v>
      </c>
      <c r="C20" s="16">
        <f>C17+C18+C19</f>
        <v>163</v>
      </c>
      <c r="D20" s="23">
        <f t="shared" si="2"/>
        <v>95.88235294117648</v>
      </c>
      <c r="E20" s="16">
        <v>7</v>
      </c>
      <c r="F20" s="23">
        <f>E20/B20*100</f>
        <v>4.117647058823529</v>
      </c>
      <c r="G20" s="16"/>
      <c r="H20" s="16"/>
      <c r="I20" s="16">
        <f>I17+I18+I19</f>
        <v>115</v>
      </c>
      <c r="J20" s="23">
        <f t="shared" si="0"/>
        <v>67.64705882352942</v>
      </c>
      <c r="K20" s="16">
        <f>K17+K18+K19</f>
        <v>53</v>
      </c>
      <c r="L20" s="23">
        <f t="shared" si="1"/>
        <v>31.176470588235293</v>
      </c>
      <c r="M20" s="16">
        <v>2</v>
      </c>
      <c r="N20" s="23">
        <f>M20/B20*100</f>
        <v>1.1764705882352942</v>
      </c>
      <c r="O20" s="20"/>
      <c r="P20" s="24"/>
    </row>
    <row r="21" spans="1:16" ht="18" customHeight="1">
      <c r="A21" s="6" t="s">
        <v>25</v>
      </c>
      <c r="B21" s="6">
        <v>57</v>
      </c>
      <c r="C21" s="25">
        <v>48</v>
      </c>
      <c r="D21" s="80">
        <f t="shared" si="2"/>
        <v>84.21052631578947</v>
      </c>
      <c r="E21" s="63">
        <v>9</v>
      </c>
      <c r="F21" s="81">
        <f>E21/B21*100</f>
        <v>15.789473684210526</v>
      </c>
      <c r="G21" s="7"/>
      <c r="H21" s="7"/>
      <c r="I21" s="7">
        <v>30</v>
      </c>
      <c r="J21" s="8">
        <f t="shared" si="0"/>
        <v>52.63157894736842</v>
      </c>
      <c r="K21" s="7">
        <v>27</v>
      </c>
      <c r="L21" s="8">
        <f t="shared" si="1"/>
        <v>47.368421052631575</v>
      </c>
      <c r="M21" s="7"/>
      <c r="N21" s="8"/>
      <c r="O21" s="7"/>
      <c r="P21" s="9"/>
    </row>
    <row r="22" spans="1:16" ht="18" customHeight="1">
      <c r="A22" s="10" t="s">
        <v>26</v>
      </c>
      <c r="B22" s="10">
        <v>61</v>
      </c>
      <c r="C22" s="26">
        <v>61</v>
      </c>
      <c r="D22" s="82">
        <f t="shared" si="2"/>
        <v>100</v>
      </c>
      <c r="E22" s="26"/>
      <c r="F22" s="83"/>
      <c r="G22" s="11"/>
      <c r="H22" s="11"/>
      <c r="I22" s="11">
        <v>37</v>
      </c>
      <c r="J22" s="8">
        <f t="shared" si="0"/>
        <v>60.65573770491803</v>
      </c>
      <c r="K22" s="11">
        <v>23</v>
      </c>
      <c r="L22" s="8">
        <f t="shared" si="1"/>
        <v>37.704918032786885</v>
      </c>
      <c r="M22" s="11">
        <v>1</v>
      </c>
      <c r="N22" s="12">
        <f>M22/B22*100</f>
        <v>1.639344262295082</v>
      </c>
      <c r="O22" s="11"/>
      <c r="P22" s="13"/>
    </row>
    <row r="23" spans="1:16" ht="18" customHeight="1">
      <c r="A23" s="10" t="s">
        <v>27</v>
      </c>
      <c r="B23" s="10">
        <v>60</v>
      </c>
      <c r="C23" s="26">
        <v>59</v>
      </c>
      <c r="D23" s="84">
        <f t="shared" si="2"/>
        <v>98.33333333333333</v>
      </c>
      <c r="E23" s="26">
        <v>1</v>
      </c>
      <c r="F23" s="83">
        <f>E23/B23*100</f>
        <v>1.6666666666666667</v>
      </c>
      <c r="G23" s="11"/>
      <c r="H23" s="11"/>
      <c r="I23" s="11">
        <v>59</v>
      </c>
      <c r="J23" s="8">
        <f t="shared" si="0"/>
        <v>98.33333333333333</v>
      </c>
      <c r="K23" s="11">
        <v>1</v>
      </c>
      <c r="L23" s="8">
        <f t="shared" si="1"/>
        <v>1.6666666666666667</v>
      </c>
      <c r="M23" s="11"/>
      <c r="N23" s="12"/>
      <c r="O23" s="11"/>
      <c r="P23" s="13"/>
    </row>
    <row r="24" spans="1:16" ht="18" customHeight="1">
      <c r="A24" s="27"/>
      <c r="B24" s="27"/>
      <c r="C24" s="14"/>
      <c r="D24" s="28"/>
      <c r="E24" s="14"/>
      <c r="F24" s="15"/>
      <c r="G24" s="14"/>
      <c r="H24" s="14"/>
      <c r="I24" s="14"/>
      <c r="J24" s="15"/>
      <c r="K24" s="14"/>
      <c r="L24" s="15"/>
      <c r="M24" s="14"/>
      <c r="N24" s="15"/>
      <c r="O24" s="14"/>
      <c r="P24" s="29"/>
    </row>
    <row r="25" spans="1:16" ht="18" customHeight="1" thickBot="1">
      <c r="A25" s="30" t="s">
        <v>28</v>
      </c>
      <c r="B25" s="30">
        <f>B21+B22+B23</f>
        <v>178</v>
      </c>
      <c r="C25" s="38">
        <f>C21+C22+C23</f>
        <v>168</v>
      </c>
      <c r="D25" s="31">
        <f>C25/B25*100</f>
        <v>94.3820224719101</v>
      </c>
      <c r="E25" s="30">
        <v>10</v>
      </c>
      <c r="F25" s="31">
        <v>5.6</v>
      </c>
      <c r="G25" s="30"/>
      <c r="H25" s="30"/>
      <c r="I25" s="30">
        <f>I21+I22+I23</f>
        <v>126</v>
      </c>
      <c r="J25" s="31">
        <f>I25/B25*100</f>
        <v>70.78651685393258</v>
      </c>
      <c r="K25" s="30">
        <f>K21+K22+K23</f>
        <v>51</v>
      </c>
      <c r="L25" s="31">
        <f>K25/B25*100</f>
        <v>28.651685393258425</v>
      </c>
      <c r="M25" s="30">
        <v>1</v>
      </c>
      <c r="N25" s="31">
        <f>M25/B25*100</f>
        <v>0.5617977528089888</v>
      </c>
      <c r="O25" s="30"/>
      <c r="P25" s="32"/>
    </row>
    <row r="26" spans="1:16" ht="18" customHeight="1" thickBot="1">
      <c r="A26" s="33" t="s">
        <v>29</v>
      </c>
      <c r="B26" s="33">
        <f>B12+B16+B20+B25</f>
        <v>682</v>
      </c>
      <c r="C26" s="39">
        <f>C12+C16+C20+C25</f>
        <v>639</v>
      </c>
      <c r="D26" s="34">
        <f>C26/B26*100</f>
        <v>93.69501466275659</v>
      </c>
      <c r="E26" s="40">
        <f>E12+E16+E20+E25</f>
        <v>41</v>
      </c>
      <c r="F26" s="34">
        <f>E26/B26*100</f>
        <v>6.011730205278592</v>
      </c>
      <c r="G26" s="33"/>
      <c r="H26" s="33"/>
      <c r="I26" s="33">
        <f>I12+I16+I20+I25</f>
        <v>447</v>
      </c>
      <c r="J26" s="34">
        <f>I26/B26*100</f>
        <v>65.5425219941349</v>
      </c>
      <c r="K26" s="33">
        <f>K12+K16+K20+K25</f>
        <v>222</v>
      </c>
      <c r="L26" s="34">
        <f>K26/B26*100</f>
        <v>32.55131964809384</v>
      </c>
      <c r="M26" s="33">
        <f>M12+M20+M25</f>
        <v>13</v>
      </c>
      <c r="N26" s="34">
        <f>M26/B26*100</f>
        <v>1.906158357771261</v>
      </c>
      <c r="O26" s="35"/>
      <c r="P26" s="36"/>
    </row>
    <row r="27" spans="2:16" ht="18.75">
      <c r="B27" s="76"/>
      <c r="C27" s="76"/>
      <c r="D27" s="76"/>
      <c r="E27" s="76"/>
      <c r="F27" s="76"/>
      <c r="G27" s="76"/>
      <c r="H27" s="76"/>
      <c r="I27" s="76"/>
      <c r="J27" s="76"/>
      <c r="K27" s="93" t="s">
        <v>35</v>
      </c>
      <c r="L27" s="93"/>
      <c r="M27" s="93"/>
      <c r="N27" s="93"/>
      <c r="O27" s="93"/>
      <c r="P27" s="93"/>
    </row>
    <row r="28" spans="2:16" ht="18.75">
      <c r="B28" s="77"/>
      <c r="C28" s="77"/>
      <c r="D28" s="77"/>
      <c r="E28" s="77"/>
      <c r="F28" s="77"/>
      <c r="G28" s="77"/>
      <c r="H28" s="77"/>
      <c r="I28" s="77"/>
      <c r="J28" s="77"/>
      <c r="K28" s="78"/>
      <c r="L28" s="78"/>
      <c r="M28" s="78"/>
      <c r="N28" s="78"/>
      <c r="O28" s="78"/>
      <c r="P28" s="78"/>
    </row>
    <row r="29" spans="2:16" ht="18.75">
      <c r="B29" s="77"/>
      <c r="C29" s="77"/>
      <c r="D29" s="77"/>
      <c r="E29" s="77"/>
      <c r="F29" s="77"/>
      <c r="G29" s="77"/>
      <c r="H29" s="77"/>
      <c r="I29" s="77"/>
      <c r="J29" s="77"/>
      <c r="K29" s="78"/>
      <c r="L29" s="78"/>
      <c r="M29" s="78"/>
      <c r="N29" s="78"/>
      <c r="O29" s="78"/>
      <c r="P29" s="78"/>
    </row>
    <row r="30" spans="11:16" ht="18">
      <c r="K30" s="79"/>
      <c r="L30" s="79"/>
      <c r="M30" s="79"/>
      <c r="N30" s="79"/>
      <c r="O30" s="79"/>
      <c r="P30" s="79"/>
    </row>
    <row r="31" spans="11:16" ht="18">
      <c r="K31" s="94" t="s">
        <v>36</v>
      </c>
      <c r="L31" s="94"/>
      <c r="M31" s="94"/>
      <c r="N31" s="94"/>
      <c r="O31" s="94"/>
      <c r="P31" s="94"/>
    </row>
    <row r="32" spans="1:4" ht="16.5">
      <c r="A32" s="97" t="s">
        <v>0</v>
      </c>
      <c r="B32" s="97"/>
      <c r="C32" s="97"/>
      <c r="D32" s="97"/>
    </row>
    <row r="33" spans="1:4" ht="16.5">
      <c r="A33" s="97" t="s">
        <v>1</v>
      </c>
      <c r="B33" s="97"/>
      <c r="C33" s="97"/>
      <c r="D33" s="97"/>
    </row>
    <row r="34" spans="1:4" ht="16.5">
      <c r="A34" s="1"/>
      <c r="B34" s="1"/>
      <c r="C34" s="1"/>
      <c r="D34" s="1"/>
    </row>
    <row r="35" spans="1:16" ht="21.75">
      <c r="A35" s="98" t="s">
        <v>37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1:16" ht="21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8.75">
      <c r="A37" s="3" t="s">
        <v>2</v>
      </c>
      <c r="B37" s="3" t="s">
        <v>3</v>
      </c>
      <c r="C37" s="95" t="s">
        <v>4</v>
      </c>
      <c r="D37" s="99"/>
      <c r="E37" s="99"/>
      <c r="F37" s="99"/>
      <c r="G37" s="99"/>
      <c r="H37" s="96"/>
      <c r="I37" s="95" t="s">
        <v>5</v>
      </c>
      <c r="J37" s="99"/>
      <c r="K37" s="99"/>
      <c r="L37" s="99"/>
      <c r="M37" s="99"/>
      <c r="N37" s="99"/>
      <c r="O37" s="99"/>
      <c r="P37" s="96"/>
    </row>
    <row r="38" spans="1:16" ht="18.75">
      <c r="A38" s="4"/>
      <c r="B38" s="4"/>
      <c r="C38" s="95" t="s">
        <v>6</v>
      </c>
      <c r="D38" s="96"/>
      <c r="E38" s="95" t="s">
        <v>7</v>
      </c>
      <c r="F38" s="96"/>
      <c r="G38" s="95" t="s">
        <v>8</v>
      </c>
      <c r="H38" s="96"/>
      <c r="I38" s="95" t="s">
        <v>9</v>
      </c>
      <c r="J38" s="96"/>
      <c r="K38" s="95" t="s">
        <v>7</v>
      </c>
      <c r="L38" s="96"/>
      <c r="M38" s="95" t="s">
        <v>8</v>
      </c>
      <c r="N38" s="96"/>
      <c r="O38" s="95" t="s">
        <v>10</v>
      </c>
      <c r="P38" s="96"/>
    </row>
    <row r="39" spans="1:16" ht="18.75">
      <c r="A39" s="5"/>
      <c r="B39" s="5"/>
      <c r="C39" s="5" t="s">
        <v>11</v>
      </c>
      <c r="D39" s="5" t="s">
        <v>12</v>
      </c>
      <c r="E39" s="5" t="s">
        <v>11</v>
      </c>
      <c r="F39" s="5" t="s">
        <v>12</v>
      </c>
      <c r="G39" s="5" t="s">
        <v>11</v>
      </c>
      <c r="H39" s="5" t="s">
        <v>12</v>
      </c>
      <c r="I39" s="5" t="s">
        <v>11</v>
      </c>
      <c r="J39" s="5" t="s">
        <v>12</v>
      </c>
      <c r="K39" s="5" t="s">
        <v>11</v>
      </c>
      <c r="L39" s="5" t="s">
        <v>12</v>
      </c>
      <c r="M39" s="5" t="s">
        <v>11</v>
      </c>
      <c r="N39" s="5" t="s">
        <v>12</v>
      </c>
      <c r="O39" s="5" t="s">
        <v>11</v>
      </c>
      <c r="P39" s="91" t="s">
        <v>12</v>
      </c>
    </row>
    <row r="40" spans="1:16" ht="18" customHeight="1">
      <c r="A40" s="6" t="s">
        <v>13</v>
      </c>
      <c r="B40" s="46">
        <v>55</v>
      </c>
      <c r="C40" s="47">
        <v>48</v>
      </c>
      <c r="D40" s="48">
        <f>C40/B40*100</f>
        <v>87.27272727272727</v>
      </c>
      <c r="E40" s="47">
        <v>7</v>
      </c>
      <c r="F40" s="48">
        <f>E40/B40*100</f>
        <v>12.727272727272727</v>
      </c>
      <c r="G40" s="47"/>
      <c r="H40" s="47"/>
      <c r="I40" s="47">
        <v>15</v>
      </c>
      <c r="J40" s="48">
        <f>I40/B40*100</f>
        <v>27.27272727272727</v>
      </c>
      <c r="K40" s="47">
        <v>30</v>
      </c>
      <c r="L40" s="48">
        <f>K40/B40*100</f>
        <v>54.54545454545454</v>
      </c>
      <c r="M40" s="47">
        <v>10</v>
      </c>
      <c r="N40" s="48">
        <f>M40/B40*100</f>
        <v>18.181818181818183</v>
      </c>
      <c r="O40" s="47"/>
      <c r="P40" s="49"/>
    </row>
    <row r="41" spans="1:16" ht="18" customHeight="1">
      <c r="A41" s="10" t="s">
        <v>14</v>
      </c>
      <c r="B41" s="10">
        <v>57</v>
      </c>
      <c r="C41" s="11">
        <v>54</v>
      </c>
      <c r="D41" s="12">
        <f aca="true" t="shared" si="3" ref="D41:D57">C41/B41*100</f>
        <v>94.73684210526315</v>
      </c>
      <c r="E41" s="11">
        <v>3</v>
      </c>
      <c r="F41" s="12">
        <f>E41/B41*100</f>
        <v>5.263157894736842</v>
      </c>
      <c r="G41" s="11"/>
      <c r="H41" s="11"/>
      <c r="I41" s="11">
        <v>39</v>
      </c>
      <c r="J41" s="12">
        <f aca="true" t="shared" si="4" ref="J41:J57">I41/B41*100</f>
        <v>68.42105263157895</v>
      </c>
      <c r="K41" s="11">
        <v>18</v>
      </c>
      <c r="L41" s="12">
        <f aca="true" t="shared" si="5" ref="L41:L57">K41/B41*100</f>
        <v>31.57894736842105</v>
      </c>
      <c r="M41" s="11"/>
      <c r="N41" s="12"/>
      <c r="O41" s="11"/>
      <c r="P41" s="13"/>
    </row>
    <row r="42" spans="1:16" ht="18" customHeight="1">
      <c r="A42" s="10" t="s">
        <v>15</v>
      </c>
      <c r="B42" s="50">
        <v>58</v>
      </c>
      <c r="C42" s="51">
        <v>57</v>
      </c>
      <c r="D42" s="52">
        <f t="shared" si="3"/>
        <v>98.27586206896551</v>
      </c>
      <c r="E42" s="51">
        <v>1</v>
      </c>
      <c r="F42" s="52">
        <f>E42/B42*100</f>
        <v>1.7241379310344827</v>
      </c>
      <c r="G42" s="51"/>
      <c r="H42" s="51"/>
      <c r="I42" s="51">
        <v>55</v>
      </c>
      <c r="J42" s="52">
        <f t="shared" si="4"/>
        <v>94.82758620689656</v>
      </c>
      <c r="K42" s="51">
        <v>3</v>
      </c>
      <c r="L42" s="52">
        <f t="shared" si="5"/>
        <v>5.172413793103448</v>
      </c>
      <c r="M42" s="51"/>
      <c r="N42" s="52"/>
      <c r="O42" s="51"/>
      <c r="P42" s="53"/>
    </row>
    <row r="43" spans="1:16" s="56" customFormat="1" ht="18" customHeight="1">
      <c r="A43" s="16" t="s">
        <v>16</v>
      </c>
      <c r="B43" s="42">
        <f>SUM(B40:B42)</f>
        <v>170</v>
      </c>
      <c r="C43" s="43">
        <f>SUM(C40:C42)</f>
        <v>159</v>
      </c>
      <c r="D43" s="90">
        <f t="shared" si="3"/>
        <v>93.52941176470588</v>
      </c>
      <c r="E43" s="44">
        <f>SUM(E40:E42)</f>
        <v>11</v>
      </c>
      <c r="F43" s="45">
        <f>E43/B43*100</f>
        <v>6.470588235294119</v>
      </c>
      <c r="G43" s="44"/>
      <c r="H43" s="44"/>
      <c r="I43" s="55">
        <f>SUM(I40:I42)</f>
        <v>109</v>
      </c>
      <c r="J43" s="54">
        <f t="shared" si="4"/>
        <v>64.11764705882354</v>
      </c>
      <c r="K43" s="55">
        <f>SUM(K40:K42)</f>
        <v>51</v>
      </c>
      <c r="L43" s="54">
        <f t="shared" si="5"/>
        <v>30</v>
      </c>
      <c r="M43" s="55">
        <v>10</v>
      </c>
      <c r="N43" s="54">
        <f>M43/B43*100</f>
        <v>5.88235294117647</v>
      </c>
      <c r="O43" s="44"/>
      <c r="P43" s="44"/>
    </row>
    <row r="44" spans="1:16" ht="18" customHeight="1">
      <c r="A44" s="6" t="s">
        <v>17</v>
      </c>
      <c r="B44" s="6">
        <v>51</v>
      </c>
      <c r="C44" s="7">
        <v>40</v>
      </c>
      <c r="D44" s="8">
        <f t="shared" si="3"/>
        <v>78.43137254901961</v>
      </c>
      <c r="E44" s="7">
        <v>11</v>
      </c>
      <c r="F44" s="8">
        <f>E44/B44*100</f>
        <v>21.568627450980394</v>
      </c>
      <c r="G44" s="7"/>
      <c r="H44" s="7"/>
      <c r="I44" s="7">
        <v>16</v>
      </c>
      <c r="J44" s="8">
        <f t="shared" si="4"/>
        <v>31.372549019607842</v>
      </c>
      <c r="K44" s="7">
        <v>34</v>
      </c>
      <c r="L44" s="8">
        <f t="shared" si="5"/>
        <v>66.66666666666666</v>
      </c>
      <c r="M44" s="8">
        <v>1</v>
      </c>
      <c r="N44" s="8">
        <f>M44/B44*100</f>
        <v>1.9607843137254901</v>
      </c>
      <c r="O44" s="7"/>
      <c r="P44" s="9"/>
    </row>
    <row r="45" spans="1:16" ht="18" customHeight="1">
      <c r="A45" s="10" t="s">
        <v>18</v>
      </c>
      <c r="B45" s="10">
        <v>52</v>
      </c>
      <c r="C45" s="11">
        <v>52</v>
      </c>
      <c r="D45" s="25">
        <f t="shared" si="3"/>
        <v>100</v>
      </c>
      <c r="E45" s="11"/>
      <c r="F45" s="8"/>
      <c r="G45" s="11"/>
      <c r="H45" s="11"/>
      <c r="I45" s="11">
        <v>46</v>
      </c>
      <c r="J45" s="8">
        <f t="shared" si="4"/>
        <v>88.46153846153845</v>
      </c>
      <c r="K45" s="11">
        <v>6</v>
      </c>
      <c r="L45" s="8">
        <f t="shared" si="5"/>
        <v>11.538461538461538</v>
      </c>
      <c r="M45" s="11"/>
      <c r="N45" s="8"/>
      <c r="O45" s="11"/>
      <c r="P45" s="13"/>
    </row>
    <row r="46" spans="1:16" ht="18" customHeight="1">
      <c r="A46" s="27" t="s">
        <v>19</v>
      </c>
      <c r="B46" s="27">
        <v>55</v>
      </c>
      <c r="C46" s="14">
        <v>55</v>
      </c>
      <c r="D46" s="88">
        <f t="shared" si="3"/>
        <v>100</v>
      </c>
      <c r="E46" s="14"/>
      <c r="F46" s="15"/>
      <c r="G46" s="14"/>
      <c r="H46" s="14"/>
      <c r="I46" s="14">
        <v>54</v>
      </c>
      <c r="J46" s="41">
        <f t="shared" si="4"/>
        <v>98.18181818181819</v>
      </c>
      <c r="K46" s="14">
        <v>1</v>
      </c>
      <c r="L46" s="41">
        <f t="shared" si="5"/>
        <v>1.8181818181818181</v>
      </c>
      <c r="M46" s="14"/>
      <c r="N46" s="41"/>
      <c r="O46" s="14"/>
      <c r="P46" s="29"/>
    </row>
    <row r="47" spans="1:50" s="57" customFormat="1" ht="18" customHeight="1">
      <c r="A47" s="16" t="s">
        <v>20</v>
      </c>
      <c r="B47" s="16">
        <f>SUM(B44:B46)</f>
        <v>158</v>
      </c>
      <c r="C47" s="37">
        <f>SUM(C44:C46)</f>
        <v>147</v>
      </c>
      <c r="D47" s="23">
        <f t="shared" si="3"/>
        <v>93.0379746835443</v>
      </c>
      <c r="E47" s="19" t="s">
        <v>31</v>
      </c>
      <c r="F47" s="18">
        <f>E47/B47*100</f>
        <v>6.962025316455696</v>
      </c>
      <c r="G47" s="16"/>
      <c r="H47" s="16"/>
      <c r="I47" s="16">
        <f>SUM(I44:I46)</f>
        <v>116</v>
      </c>
      <c r="J47" s="23">
        <f t="shared" si="4"/>
        <v>73.41772151898735</v>
      </c>
      <c r="K47" s="16">
        <f>SUM(K44:K46)</f>
        <v>41</v>
      </c>
      <c r="L47" s="23">
        <f t="shared" si="5"/>
        <v>25.949367088607595</v>
      </c>
      <c r="M47" s="16">
        <v>1</v>
      </c>
      <c r="N47" s="23">
        <f>M47/B47*100</f>
        <v>0.6329113924050633</v>
      </c>
      <c r="O47" s="16"/>
      <c r="Q47" s="70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</row>
    <row r="48" spans="1:50" ht="18" customHeight="1">
      <c r="A48" s="6" t="s">
        <v>21</v>
      </c>
      <c r="B48" s="6">
        <v>57</v>
      </c>
      <c r="C48" s="7">
        <v>52</v>
      </c>
      <c r="D48" s="8">
        <f t="shared" si="3"/>
        <v>91.22807017543859</v>
      </c>
      <c r="E48" s="7">
        <v>5</v>
      </c>
      <c r="F48" s="85">
        <f>E48/B48*100</f>
        <v>8.771929824561402</v>
      </c>
      <c r="G48" s="7"/>
      <c r="H48" s="7"/>
      <c r="I48" s="7">
        <v>28</v>
      </c>
      <c r="J48" s="8">
        <f t="shared" si="4"/>
        <v>49.122807017543856</v>
      </c>
      <c r="K48" s="7">
        <v>28</v>
      </c>
      <c r="L48" s="8">
        <f t="shared" si="5"/>
        <v>49.122807017543856</v>
      </c>
      <c r="M48" s="7">
        <v>1</v>
      </c>
      <c r="N48" s="8">
        <f>M48/B48*100</f>
        <v>1.7543859649122806</v>
      </c>
      <c r="O48" s="7"/>
      <c r="P48" s="9"/>
      <c r="Q48" s="72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</row>
    <row r="49" spans="1:50" ht="18" customHeight="1">
      <c r="A49" s="10" t="s">
        <v>22</v>
      </c>
      <c r="B49" s="10">
        <v>56</v>
      </c>
      <c r="C49" s="11">
        <v>53</v>
      </c>
      <c r="D49" s="8">
        <f t="shared" si="3"/>
        <v>94.64285714285714</v>
      </c>
      <c r="E49" s="11">
        <v>3</v>
      </c>
      <c r="F49" s="86">
        <f>E49/B49*100</f>
        <v>5.357142857142857</v>
      </c>
      <c r="G49" s="11"/>
      <c r="H49" s="11"/>
      <c r="I49" s="11">
        <v>48</v>
      </c>
      <c r="J49" s="8">
        <f t="shared" si="4"/>
        <v>85.71428571428571</v>
      </c>
      <c r="K49" s="11">
        <v>8</v>
      </c>
      <c r="L49" s="8">
        <f t="shared" si="5"/>
        <v>14.285714285714285</v>
      </c>
      <c r="M49" s="11"/>
      <c r="N49" s="8"/>
      <c r="O49" s="11"/>
      <c r="P49" s="13"/>
      <c r="Q49" s="72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</row>
    <row r="50" spans="1:50" ht="18" customHeight="1">
      <c r="A50" s="27" t="s">
        <v>23</v>
      </c>
      <c r="B50" s="27">
        <v>57</v>
      </c>
      <c r="C50" s="14">
        <v>57</v>
      </c>
      <c r="D50" s="88">
        <f t="shared" si="3"/>
        <v>100</v>
      </c>
      <c r="E50" s="14"/>
      <c r="F50" s="52"/>
      <c r="G50" s="14"/>
      <c r="H50" s="14"/>
      <c r="I50" s="14">
        <v>55</v>
      </c>
      <c r="J50" s="41">
        <f t="shared" si="4"/>
        <v>96.49122807017544</v>
      </c>
      <c r="K50" s="14">
        <v>2</v>
      </c>
      <c r="L50" s="41">
        <f t="shared" si="5"/>
        <v>3.508771929824561</v>
      </c>
      <c r="M50" s="14"/>
      <c r="N50" s="41"/>
      <c r="O50" s="14"/>
      <c r="P50" s="29"/>
      <c r="Q50" s="72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</row>
    <row r="51" spans="1:50" s="57" customFormat="1" ht="18" customHeight="1">
      <c r="A51" s="16" t="s">
        <v>24</v>
      </c>
      <c r="B51" s="16">
        <f>SUM(B48:B50)</f>
        <v>170</v>
      </c>
      <c r="C51" s="16">
        <f>SUM(C48:C50)</f>
        <v>162</v>
      </c>
      <c r="D51" s="23">
        <f t="shared" si="3"/>
        <v>95.29411764705881</v>
      </c>
      <c r="E51" s="16">
        <v>8</v>
      </c>
      <c r="F51" s="23"/>
      <c r="G51" s="16"/>
      <c r="H51" s="16"/>
      <c r="I51" s="16">
        <f>SUM(I48:I50)</f>
        <v>131</v>
      </c>
      <c r="J51" s="23">
        <f t="shared" si="4"/>
        <v>77.05882352941177</v>
      </c>
      <c r="K51" s="16">
        <f>SUM(K48:K50)</f>
        <v>38</v>
      </c>
      <c r="L51" s="23">
        <f t="shared" si="5"/>
        <v>22.35294117647059</v>
      </c>
      <c r="M51" s="16">
        <v>1</v>
      </c>
      <c r="N51" s="23">
        <f>M51/B51*100</f>
        <v>0.5882352941176471</v>
      </c>
      <c r="O51" s="16"/>
      <c r="Q51" s="70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</row>
    <row r="52" spans="1:50" ht="18" customHeight="1">
      <c r="A52" s="6" t="s">
        <v>25</v>
      </c>
      <c r="B52" s="6">
        <v>57</v>
      </c>
      <c r="C52" s="25">
        <v>53</v>
      </c>
      <c r="D52" s="25">
        <f t="shared" si="3"/>
        <v>92.98245614035088</v>
      </c>
      <c r="E52" s="25">
        <v>4</v>
      </c>
      <c r="F52" s="63">
        <f>E52/B52*100</f>
        <v>7.017543859649122</v>
      </c>
      <c r="G52" s="7"/>
      <c r="H52" s="7"/>
      <c r="I52" s="7">
        <v>52</v>
      </c>
      <c r="J52" s="8">
        <f t="shared" si="4"/>
        <v>91.22807017543859</v>
      </c>
      <c r="K52" s="7">
        <v>5</v>
      </c>
      <c r="L52" s="8">
        <f t="shared" si="5"/>
        <v>8.771929824561402</v>
      </c>
      <c r="M52" s="7"/>
      <c r="N52" s="8"/>
      <c r="O52" s="7"/>
      <c r="P52" s="9"/>
      <c r="Q52" s="72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</row>
    <row r="53" spans="1:50" ht="18" customHeight="1">
      <c r="A53" s="10" t="s">
        <v>26</v>
      </c>
      <c r="B53" s="10">
        <v>61</v>
      </c>
      <c r="C53" s="26">
        <v>61</v>
      </c>
      <c r="D53" s="25">
        <f t="shared" si="3"/>
        <v>100</v>
      </c>
      <c r="E53" s="26"/>
      <c r="F53" s="87"/>
      <c r="G53" s="11"/>
      <c r="H53" s="11"/>
      <c r="I53" s="11">
        <v>60</v>
      </c>
      <c r="J53" s="8">
        <f t="shared" si="4"/>
        <v>98.36065573770492</v>
      </c>
      <c r="K53" s="11">
        <v>1</v>
      </c>
      <c r="L53" s="8">
        <f t="shared" si="5"/>
        <v>1.639344262295082</v>
      </c>
      <c r="M53" s="11"/>
      <c r="N53" s="8"/>
      <c r="O53" s="11"/>
      <c r="P53" s="13"/>
      <c r="Q53" s="72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</row>
    <row r="54" spans="1:50" ht="18" customHeight="1">
      <c r="A54" s="10" t="s">
        <v>27</v>
      </c>
      <c r="B54" s="10">
        <v>60</v>
      </c>
      <c r="C54" s="26">
        <v>60</v>
      </c>
      <c r="D54" s="25">
        <f t="shared" si="3"/>
        <v>100</v>
      </c>
      <c r="E54" s="26"/>
      <c r="F54" s="87"/>
      <c r="G54" s="11"/>
      <c r="H54" s="11"/>
      <c r="I54" s="11">
        <v>59</v>
      </c>
      <c r="J54" s="8">
        <f t="shared" si="4"/>
        <v>98.33333333333333</v>
      </c>
      <c r="K54" s="11">
        <v>1</v>
      </c>
      <c r="L54" s="8">
        <f t="shared" si="5"/>
        <v>1.6666666666666667</v>
      </c>
      <c r="M54" s="11"/>
      <c r="N54" s="8"/>
      <c r="O54" s="11"/>
      <c r="P54" s="13"/>
      <c r="Q54" s="72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</row>
    <row r="55" spans="1:50" ht="18" customHeight="1">
      <c r="A55" s="27"/>
      <c r="B55" s="27"/>
      <c r="C55" s="14"/>
      <c r="D55" s="41"/>
      <c r="E55" s="14"/>
      <c r="F55" s="15"/>
      <c r="G55" s="14"/>
      <c r="H55" s="14"/>
      <c r="I55" s="14"/>
      <c r="J55" s="41"/>
      <c r="K55" s="14"/>
      <c r="L55" s="41"/>
      <c r="M55" s="14"/>
      <c r="N55" s="41"/>
      <c r="O55" s="14"/>
      <c r="P55" s="29"/>
      <c r="Q55" s="72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</row>
    <row r="56" spans="1:50" s="58" customFormat="1" ht="18" customHeight="1" thickBot="1">
      <c r="A56" s="58" t="s">
        <v>28</v>
      </c>
      <c r="B56" s="58">
        <f>SUM(B52:B55)</f>
        <v>178</v>
      </c>
      <c r="C56" s="59">
        <f>SUM(C52:C55)</f>
        <v>174</v>
      </c>
      <c r="D56" s="60">
        <f t="shared" si="3"/>
        <v>97.75280898876404</v>
      </c>
      <c r="E56" s="58">
        <v>4</v>
      </c>
      <c r="F56" s="60"/>
      <c r="I56" s="58">
        <f>SUM(I52:I55)</f>
        <v>171</v>
      </c>
      <c r="J56" s="60">
        <f t="shared" si="4"/>
        <v>96.06741573033707</v>
      </c>
      <c r="K56" s="58">
        <f>SUM(K52:K55)</f>
        <v>7</v>
      </c>
      <c r="L56" s="60">
        <f t="shared" si="5"/>
        <v>3.932584269662921</v>
      </c>
      <c r="N56" s="60"/>
      <c r="Q56" s="74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</row>
    <row r="57" spans="1:50" s="62" customFormat="1" ht="18" customHeight="1" thickBot="1">
      <c r="A57" s="33" t="s">
        <v>29</v>
      </c>
      <c r="B57" s="33">
        <f>B43+B47+B51+B56</f>
        <v>676</v>
      </c>
      <c r="C57" s="39">
        <f>C43+C47+C51+C56</f>
        <v>642</v>
      </c>
      <c r="D57" s="61">
        <f t="shared" si="3"/>
        <v>94.97041420118343</v>
      </c>
      <c r="E57" s="40" t="s">
        <v>32</v>
      </c>
      <c r="F57" s="34">
        <v>5</v>
      </c>
      <c r="G57" s="33"/>
      <c r="H57" s="33"/>
      <c r="I57" s="33">
        <f>I43+I47+I51+I56</f>
        <v>527</v>
      </c>
      <c r="J57" s="61">
        <f t="shared" si="4"/>
        <v>77.9585798816568</v>
      </c>
      <c r="K57" s="33">
        <f>K43+K47+K51+K56</f>
        <v>137</v>
      </c>
      <c r="L57" s="61">
        <f t="shared" si="5"/>
        <v>20.266272189349113</v>
      </c>
      <c r="M57" s="33">
        <f>M43+M47+M51</f>
        <v>12</v>
      </c>
      <c r="N57" s="61">
        <f>M57/B57*100</f>
        <v>1.7751479289940828</v>
      </c>
      <c r="O57" s="35"/>
      <c r="P57" s="92"/>
      <c r="Q57" s="70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</row>
    <row r="58" spans="2:16" ht="18.75">
      <c r="B58" s="76"/>
      <c r="C58" s="76"/>
      <c r="D58" s="76"/>
      <c r="E58" s="76"/>
      <c r="F58" s="76"/>
      <c r="G58" s="76"/>
      <c r="H58" s="76"/>
      <c r="I58" s="76"/>
      <c r="J58" s="76"/>
      <c r="K58" s="93" t="s">
        <v>35</v>
      </c>
      <c r="L58" s="93"/>
      <c r="M58" s="93"/>
      <c r="N58" s="93"/>
      <c r="O58" s="93"/>
      <c r="P58" s="93"/>
    </row>
    <row r="59" spans="2:16" ht="18.75">
      <c r="B59" s="77"/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</row>
    <row r="60" spans="2:16" ht="18.75">
      <c r="B60" s="77"/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</row>
    <row r="61" spans="11:16" ht="18">
      <c r="K61" s="79"/>
      <c r="L61" s="79"/>
      <c r="M61" s="79"/>
      <c r="N61" s="79"/>
      <c r="O61" s="79"/>
      <c r="P61" s="79"/>
    </row>
    <row r="62" spans="11:16" ht="18">
      <c r="K62" s="94" t="s">
        <v>36</v>
      </c>
      <c r="L62" s="94"/>
      <c r="M62" s="94"/>
      <c r="N62" s="94"/>
      <c r="O62" s="94"/>
      <c r="P62" s="94"/>
    </row>
    <row r="63" spans="1:4" ht="16.5">
      <c r="A63" s="97" t="s">
        <v>0</v>
      </c>
      <c r="B63" s="97"/>
      <c r="C63" s="97"/>
      <c r="D63" s="97"/>
    </row>
    <row r="64" spans="1:4" ht="16.5">
      <c r="A64" s="97" t="s">
        <v>1</v>
      </c>
      <c r="B64" s="97"/>
      <c r="C64" s="97"/>
      <c r="D64" s="97"/>
    </row>
    <row r="65" spans="1:4" ht="16.5">
      <c r="A65" s="1"/>
      <c r="B65" s="1"/>
      <c r="C65" s="1"/>
      <c r="D65" s="1"/>
    </row>
    <row r="66" spans="1:16" ht="21.75">
      <c r="A66" s="98" t="s">
        <v>38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1:16" ht="21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8.75">
      <c r="A68" s="3" t="s">
        <v>2</v>
      </c>
      <c r="B68" s="3" t="s">
        <v>3</v>
      </c>
      <c r="C68" s="95" t="s">
        <v>4</v>
      </c>
      <c r="D68" s="99"/>
      <c r="E68" s="99"/>
      <c r="F68" s="99"/>
      <c r="G68" s="99"/>
      <c r="H68" s="96"/>
      <c r="I68" s="95" t="s">
        <v>5</v>
      </c>
      <c r="J68" s="99"/>
      <c r="K68" s="99"/>
      <c r="L68" s="99"/>
      <c r="M68" s="99"/>
      <c r="N68" s="99"/>
      <c r="O68" s="99"/>
      <c r="P68" s="96"/>
    </row>
    <row r="69" spans="1:16" ht="18.75">
      <c r="A69" s="4"/>
      <c r="B69" s="4"/>
      <c r="C69" s="95" t="s">
        <v>6</v>
      </c>
      <c r="D69" s="96"/>
      <c r="E69" s="95" t="s">
        <v>7</v>
      </c>
      <c r="F69" s="96"/>
      <c r="G69" s="95" t="s">
        <v>8</v>
      </c>
      <c r="H69" s="96"/>
      <c r="I69" s="95" t="s">
        <v>9</v>
      </c>
      <c r="J69" s="96"/>
      <c r="K69" s="95" t="s">
        <v>7</v>
      </c>
      <c r="L69" s="96"/>
      <c r="M69" s="95" t="s">
        <v>8</v>
      </c>
      <c r="N69" s="96"/>
      <c r="O69" s="95" t="s">
        <v>10</v>
      </c>
      <c r="P69" s="96"/>
    </row>
    <row r="70" spans="1:16" ht="18.75">
      <c r="A70" s="5"/>
      <c r="B70" s="5"/>
      <c r="C70" s="5" t="s">
        <v>11</v>
      </c>
      <c r="D70" s="5" t="s">
        <v>12</v>
      </c>
      <c r="E70" s="5" t="s">
        <v>11</v>
      </c>
      <c r="F70" s="5" t="s">
        <v>12</v>
      </c>
      <c r="G70" s="5" t="s">
        <v>11</v>
      </c>
      <c r="H70" s="5" t="s">
        <v>12</v>
      </c>
      <c r="I70" s="5" t="s">
        <v>11</v>
      </c>
      <c r="J70" s="5" t="s">
        <v>12</v>
      </c>
      <c r="K70" s="5" t="s">
        <v>11</v>
      </c>
      <c r="L70" s="5" t="s">
        <v>12</v>
      </c>
      <c r="M70" s="5" t="s">
        <v>11</v>
      </c>
      <c r="N70" s="5" t="s">
        <v>12</v>
      </c>
      <c r="O70" s="5" t="s">
        <v>11</v>
      </c>
      <c r="P70" s="5" t="s">
        <v>12</v>
      </c>
    </row>
    <row r="71" spans="1:16" ht="18" customHeight="1">
      <c r="A71" s="46" t="s">
        <v>13</v>
      </c>
      <c r="B71" s="46">
        <v>55</v>
      </c>
      <c r="C71" s="47">
        <v>50</v>
      </c>
      <c r="D71" s="48">
        <f>C71/B71*100</f>
        <v>90.9090909090909</v>
      </c>
      <c r="E71" s="47">
        <v>5</v>
      </c>
      <c r="F71" s="48">
        <f>E71/B71*100</f>
        <v>9.090909090909092</v>
      </c>
      <c r="G71" s="47"/>
      <c r="H71" s="47"/>
      <c r="I71" s="47">
        <v>20</v>
      </c>
      <c r="J71" s="48">
        <f>I71/B71*100</f>
        <v>36.36363636363637</v>
      </c>
      <c r="K71" s="47">
        <v>28</v>
      </c>
      <c r="L71" s="48">
        <f>K71/B71*100</f>
        <v>50.90909090909091</v>
      </c>
      <c r="M71" s="47">
        <v>7</v>
      </c>
      <c r="N71" s="48">
        <f>M71/B71*100</f>
        <v>12.727272727272727</v>
      </c>
      <c r="O71" s="47"/>
      <c r="P71" s="49"/>
    </row>
    <row r="72" spans="1:16" ht="18" customHeight="1">
      <c r="A72" s="10" t="s">
        <v>14</v>
      </c>
      <c r="B72" s="10">
        <v>57</v>
      </c>
      <c r="C72" s="11">
        <v>54</v>
      </c>
      <c r="D72" s="12">
        <f aca="true" t="shared" si="6" ref="D72:D88">C72/B72*100</f>
        <v>94.73684210526315</v>
      </c>
      <c r="E72" s="11">
        <v>3</v>
      </c>
      <c r="F72" s="12">
        <f aca="true" t="shared" si="7" ref="F72:F88">E72/B72*100</f>
        <v>5.263157894736842</v>
      </c>
      <c r="G72" s="11"/>
      <c r="H72" s="11"/>
      <c r="I72" s="11">
        <v>38</v>
      </c>
      <c r="J72" s="12">
        <f aca="true" t="shared" si="8" ref="J72:J88">I72/B72*100</f>
        <v>66.66666666666666</v>
      </c>
      <c r="K72" s="11">
        <v>19</v>
      </c>
      <c r="L72" s="12">
        <f aca="true" t="shared" si="9" ref="L72:L88">K72/B72*100</f>
        <v>33.33333333333333</v>
      </c>
      <c r="M72" s="11"/>
      <c r="N72" s="12"/>
      <c r="O72" s="11"/>
      <c r="P72" s="13"/>
    </row>
    <row r="73" spans="1:16" ht="18" customHeight="1">
      <c r="A73" s="50" t="s">
        <v>15</v>
      </c>
      <c r="B73" s="50">
        <v>58</v>
      </c>
      <c r="C73" s="51">
        <v>57</v>
      </c>
      <c r="D73" s="52">
        <f t="shared" si="6"/>
        <v>98.27586206896551</v>
      </c>
      <c r="E73" s="51">
        <v>1</v>
      </c>
      <c r="F73" s="52">
        <f t="shared" si="7"/>
        <v>1.7241379310344827</v>
      </c>
      <c r="G73" s="51"/>
      <c r="H73" s="51"/>
      <c r="I73" s="51">
        <v>53</v>
      </c>
      <c r="J73" s="52">
        <f t="shared" si="8"/>
        <v>91.37931034482759</v>
      </c>
      <c r="K73" s="51">
        <v>5</v>
      </c>
      <c r="L73" s="52">
        <f t="shared" si="9"/>
        <v>8.620689655172415</v>
      </c>
      <c r="M73" s="51"/>
      <c r="N73" s="52"/>
      <c r="O73" s="51"/>
      <c r="P73" s="53"/>
    </row>
    <row r="74" spans="1:16" s="56" customFormat="1" ht="18" customHeight="1">
      <c r="A74" s="16" t="s">
        <v>16</v>
      </c>
      <c r="B74" s="42">
        <f>SUM(B71:B73)</f>
        <v>170</v>
      </c>
      <c r="C74" s="43">
        <f>SUM(C71:C73)</f>
        <v>161</v>
      </c>
      <c r="D74" s="68">
        <f t="shared" si="6"/>
        <v>94.70588235294117</v>
      </c>
      <c r="E74" s="44">
        <f>SUM(E71:E73)</f>
        <v>9</v>
      </c>
      <c r="F74" s="68">
        <f t="shared" si="7"/>
        <v>5.294117647058823</v>
      </c>
      <c r="G74" s="44"/>
      <c r="H74" s="69"/>
      <c r="I74" s="55">
        <f>SUM(I71:I73)</f>
        <v>111</v>
      </c>
      <c r="J74" s="68">
        <f t="shared" si="8"/>
        <v>65.29411764705883</v>
      </c>
      <c r="K74" s="55">
        <f>SUM(K71:K73)</f>
        <v>52</v>
      </c>
      <c r="L74" s="68">
        <f t="shared" si="9"/>
        <v>30.58823529411765</v>
      </c>
      <c r="M74" s="55">
        <f>SUM(M71:M73)</f>
        <v>7</v>
      </c>
      <c r="N74" s="68">
        <f>M74/B74*100</f>
        <v>4.117647058823529</v>
      </c>
      <c r="O74" s="44"/>
      <c r="P74" s="44"/>
    </row>
    <row r="75" spans="1:16" ht="18" customHeight="1">
      <c r="A75" s="46" t="s">
        <v>17</v>
      </c>
      <c r="B75" s="46">
        <v>51</v>
      </c>
      <c r="C75" s="47">
        <v>40</v>
      </c>
      <c r="D75" s="48">
        <f t="shared" si="6"/>
        <v>78.43137254901961</v>
      </c>
      <c r="E75" s="47">
        <v>11</v>
      </c>
      <c r="F75" s="48">
        <f t="shared" si="7"/>
        <v>21.568627450980394</v>
      </c>
      <c r="G75" s="47"/>
      <c r="H75" s="47"/>
      <c r="I75" s="47">
        <v>15</v>
      </c>
      <c r="J75" s="48">
        <f t="shared" si="8"/>
        <v>29.411764705882355</v>
      </c>
      <c r="K75" s="47">
        <v>36</v>
      </c>
      <c r="L75" s="48">
        <f t="shared" si="9"/>
        <v>70.58823529411765</v>
      </c>
      <c r="M75" s="48"/>
      <c r="N75" s="48"/>
      <c r="O75" s="47"/>
      <c r="P75" s="49"/>
    </row>
    <row r="76" spans="1:16" ht="18" customHeight="1">
      <c r="A76" s="10" t="s">
        <v>18</v>
      </c>
      <c r="B76" s="10">
        <v>52</v>
      </c>
      <c r="C76" s="11">
        <v>52</v>
      </c>
      <c r="D76" s="26">
        <f t="shared" si="6"/>
        <v>100</v>
      </c>
      <c r="E76" s="11"/>
      <c r="F76" s="12"/>
      <c r="G76" s="11"/>
      <c r="H76" s="11"/>
      <c r="I76" s="11">
        <v>45</v>
      </c>
      <c r="J76" s="12">
        <f t="shared" si="8"/>
        <v>86.53846153846155</v>
      </c>
      <c r="K76" s="11">
        <v>7</v>
      </c>
      <c r="L76" s="12">
        <f t="shared" si="9"/>
        <v>13.461538461538462</v>
      </c>
      <c r="M76" s="11"/>
      <c r="N76" s="12"/>
      <c r="O76" s="11"/>
      <c r="P76" s="13"/>
    </row>
    <row r="77" spans="1:16" ht="18" customHeight="1">
      <c r="A77" s="50" t="s">
        <v>19</v>
      </c>
      <c r="B77" s="50">
        <v>55</v>
      </c>
      <c r="C77" s="51">
        <v>55</v>
      </c>
      <c r="D77" s="89">
        <f t="shared" si="6"/>
        <v>100</v>
      </c>
      <c r="E77" s="51"/>
      <c r="F77" s="52"/>
      <c r="G77" s="51"/>
      <c r="H77" s="51"/>
      <c r="I77" s="51">
        <v>54</v>
      </c>
      <c r="J77" s="52">
        <f t="shared" si="8"/>
        <v>98.18181818181819</v>
      </c>
      <c r="K77" s="51">
        <v>1</v>
      </c>
      <c r="L77" s="52">
        <f t="shared" si="9"/>
        <v>1.8181818181818181</v>
      </c>
      <c r="M77" s="51"/>
      <c r="N77" s="52"/>
      <c r="O77" s="51"/>
      <c r="P77" s="53"/>
    </row>
    <row r="78" spans="1:16" s="66" customFormat="1" ht="18" customHeight="1">
      <c r="A78" s="16" t="s">
        <v>20</v>
      </c>
      <c r="B78" s="16">
        <f>SUM(B75:B77)</f>
        <v>158</v>
      </c>
      <c r="C78" s="37">
        <f>SUM(C75:C77)</f>
        <v>147</v>
      </c>
      <c r="D78" s="67">
        <f t="shared" si="6"/>
        <v>93.0379746835443</v>
      </c>
      <c r="E78" s="19">
        <f>SUM(E75:E77)</f>
        <v>11</v>
      </c>
      <c r="F78" s="67">
        <f t="shared" si="7"/>
        <v>6.962025316455696</v>
      </c>
      <c r="G78" s="16"/>
      <c r="H78" s="46"/>
      <c r="I78" s="16">
        <f>SUM(I75:I77)</f>
        <v>114</v>
      </c>
      <c r="J78" s="67">
        <f t="shared" si="8"/>
        <v>72.15189873417721</v>
      </c>
      <c r="K78" s="16">
        <f>SUM(K75:K77)</f>
        <v>44</v>
      </c>
      <c r="L78" s="67">
        <f t="shared" si="9"/>
        <v>27.848101265822784</v>
      </c>
      <c r="M78" s="16"/>
      <c r="N78" s="67"/>
      <c r="O78" s="16"/>
      <c r="P78" s="57"/>
    </row>
    <row r="79" spans="1:16" ht="18" customHeight="1">
      <c r="A79" s="46" t="s">
        <v>21</v>
      </c>
      <c r="B79" s="46">
        <v>57</v>
      </c>
      <c r="C79" s="47">
        <v>55</v>
      </c>
      <c r="D79" s="48">
        <f t="shared" si="6"/>
        <v>96.49122807017544</v>
      </c>
      <c r="E79" s="47">
        <v>2</v>
      </c>
      <c r="F79" s="48">
        <f t="shared" si="7"/>
        <v>3.508771929824561</v>
      </c>
      <c r="G79" s="47"/>
      <c r="H79" s="47"/>
      <c r="I79" s="47">
        <v>30</v>
      </c>
      <c r="J79" s="48">
        <f t="shared" si="8"/>
        <v>52.63157894736842</v>
      </c>
      <c r="K79" s="47">
        <v>25</v>
      </c>
      <c r="L79" s="48">
        <f t="shared" si="9"/>
        <v>43.859649122807014</v>
      </c>
      <c r="M79" s="47">
        <v>2</v>
      </c>
      <c r="N79" s="48">
        <f>M79/B79*100</f>
        <v>3.508771929824561</v>
      </c>
      <c r="O79" s="47"/>
      <c r="P79" s="9"/>
    </row>
    <row r="80" spans="1:16" ht="18" customHeight="1">
      <c r="A80" s="10" t="s">
        <v>22</v>
      </c>
      <c r="B80" s="10">
        <v>56</v>
      </c>
      <c r="C80" s="11">
        <v>53</v>
      </c>
      <c r="D80" s="12">
        <f t="shared" si="6"/>
        <v>94.64285714285714</v>
      </c>
      <c r="E80" s="11">
        <v>3</v>
      </c>
      <c r="F80" s="12">
        <f t="shared" si="7"/>
        <v>5.357142857142857</v>
      </c>
      <c r="G80" s="11"/>
      <c r="H80" s="11"/>
      <c r="I80" s="11">
        <v>47</v>
      </c>
      <c r="J80" s="12">
        <f t="shared" si="8"/>
        <v>83.92857142857143</v>
      </c>
      <c r="K80" s="11">
        <v>9</v>
      </c>
      <c r="L80" s="12">
        <f t="shared" si="9"/>
        <v>16.071428571428573</v>
      </c>
      <c r="M80" s="11"/>
      <c r="N80" s="12"/>
      <c r="O80" s="11"/>
      <c r="P80" s="13"/>
    </row>
    <row r="81" spans="1:16" ht="18" customHeight="1">
      <c r="A81" s="50" t="s">
        <v>23</v>
      </c>
      <c r="B81" s="50">
        <v>57</v>
      </c>
      <c r="C81" s="51">
        <v>57</v>
      </c>
      <c r="D81" s="89">
        <f t="shared" si="6"/>
        <v>100</v>
      </c>
      <c r="E81" s="51"/>
      <c r="F81" s="52"/>
      <c r="G81" s="51"/>
      <c r="H81" s="51"/>
      <c r="I81" s="51">
        <v>55</v>
      </c>
      <c r="J81" s="52">
        <f t="shared" si="8"/>
        <v>96.49122807017544</v>
      </c>
      <c r="K81" s="51">
        <v>2</v>
      </c>
      <c r="L81" s="52">
        <f t="shared" si="9"/>
        <v>3.508771929824561</v>
      </c>
      <c r="M81" s="51"/>
      <c r="N81" s="52"/>
      <c r="O81" s="51"/>
      <c r="P81" s="29"/>
    </row>
    <row r="82" spans="1:16" s="66" customFormat="1" ht="18" customHeight="1">
      <c r="A82" s="16" t="s">
        <v>24</v>
      </c>
      <c r="B82" s="16">
        <f>SUM(B79:B81)</f>
        <v>170</v>
      </c>
      <c r="C82" s="16">
        <f>SUM(C79:C81)</f>
        <v>165</v>
      </c>
      <c r="D82" s="67">
        <f t="shared" si="6"/>
        <v>97.05882352941177</v>
      </c>
      <c r="E82" s="16">
        <f>SUM(E79:E81)</f>
        <v>5</v>
      </c>
      <c r="F82" s="67">
        <f t="shared" si="7"/>
        <v>2.941176470588235</v>
      </c>
      <c r="G82" s="16"/>
      <c r="H82" s="46"/>
      <c r="I82" s="16">
        <f>SUM(I79:I81)</f>
        <v>132</v>
      </c>
      <c r="J82" s="67">
        <f t="shared" si="8"/>
        <v>77.64705882352942</v>
      </c>
      <c r="K82" s="16">
        <f>SUM(K79:K81)</f>
        <v>36</v>
      </c>
      <c r="L82" s="67">
        <f t="shared" si="9"/>
        <v>21.176470588235293</v>
      </c>
      <c r="M82" s="16">
        <f>SUM(M79:M81)</f>
        <v>2</v>
      </c>
      <c r="N82" s="67">
        <f>M82/B82*100</f>
        <v>1.1764705882352942</v>
      </c>
      <c r="O82" s="16"/>
      <c r="P82" s="57"/>
    </row>
    <row r="83" spans="1:16" ht="18" customHeight="1">
      <c r="A83" s="46" t="s">
        <v>25</v>
      </c>
      <c r="B83" s="46">
        <v>57</v>
      </c>
      <c r="C83" s="63">
        <v>53</v>
      </c>
      <c r="D83" s="48">
        <f t="shared" si="6"/>
        <v>92.98245614035088</v>
      </c>
      <c r="E83" s="63">
        <v>4</v>
      </c>
      <c r="F83" s="48">
        <f t="shared" si="7"/>
        <v>7.017543859649122</v>
      </c>
      <c r="G83" s="47"/>
      <c r="H83" s="47"/>
      <c r="I83" s="47">
        <v>51</v>
      </c>
      <c r="J83" s="48">
        <f t="shared" si="8"/>
        <v>89.47368421052632</v>
      </c>
      <c r="K83" s="47">
        <v>6</v>
      </c>
      <c r="L83" s="48">
        <f t="shared" si="9"/>
        <v>10.526315789473683</v>
      </c>
      <c r="M83" s="47"/>
      <c r="N83" s="48"/>
      <c r="O83" s="47"/>
      <c r="P83" s="49"/>
    </row>
    <row r="84" spans="1:16" ht="18" customHeight="1">
      <c r="A84" s="10" t="s">
        <v>26</v>
      </c>
      <c r="B84" s="10">
        <v>61</v>
      </c>
      <c r="C84" s="26">
        <v>61</v>
      </c>
      <c r="D84" s="26">
        <f t="shared" si="6"/>
        <v>100</v>
      </c>
      <c r="E84" s="26"/>
      <c r="F84" s="12"/>
      <c r="G84" s="11"/>
      <c r="H84" s="11"/>
      <c r="I84" s="11">
        <v>58</v>
      </c>
      <c r="J84" s="12">
        <f t="shared" si="8"/>
        <v>95.08196721311475</v>
      </c>
      <c r="K84" s="11">
        <v>3</v>
      </c>
      <c r="L84" s="12">
        <f t="shared" si="9"/>
        <v>4.918032786885246</v>
      </c>
      <c r="M84" s="11"/>
      <c r="N84" s="12"/>
      <c r="O84" s="11"/>
      <c r="P84" s="13"/>
    </row>
    <row r="85" spans="1:16" ht="18" customHeight="1">
      <c r="A85" s="10" t="s">
        <v>27</v>
      </c>
      <c r="B85" s="10">
        <v>60</v>
      </c>
      <c r="C85" s="26">
        <v>60</v>
      </c>
      <c r="D85" s="26">
        <f t="shared" si="6"/>
        <v>100</v>
      </c>
      <c r="E85" s="26"/>
      <c r="F85" s="12"/>
      <c r="G85" s="11"/>
      <c r="H85" s="11"/>
      <c r="I85" s="11">
        <v>59</v>
      </c>
      <c r="J85" s="12">
        <f t="shared" si="8"/>
        <v>98.33333333333333</v>
      </c>
      <c r="K85" s="11">
        <v>1</v>
      </c>
      <c r="L85" s="12">
        <f t="shared" si="9"/>
        <v>1.6666666666666667</v>
      </c>
      <c r="M85" s="11"/>
      <c r="N85" s="12"/>
      <c r="O85" s="11"/>
      <c r="P85" s="13"/>
    </row>
    <row r="86" spans="1:16" ht="18" customHeight="1">
      <c r="A86" s="50"/>
      <c r="B86" s="50"/>
      <c r="C86" s="51"/>
      <c r="D86" s="52"/>
      <c r="E86" s="51"/>
      <c r="F86" s="52"/>
      <c r="G86" s="51"/>
      <c r="H86" s="51"/>
      <c r="I86" s="51"/>
      <c r="J86" s="52"/>
      <c r="K86" s="51"/>
      <c r="L86" s="52"/>
      <c r="M86" s="51"/>
      <c r="N86" s="52"/>
      <c r="O86" s="51"/>
      <c r="P86" s="53"/>
    </row>
    <row r="87" spans="1:16" s="66" customFormat="1" ht="18" customHeight="1" thickBot="1">
      <c r="A87" s="64" t="s">
        <v>28</v>
      </c>
      <c r="B87" s="58">
        <f>SUM(B83:B86)</f>
        <v>178</v>
      </c>
      <c r="C87" s="59">
        <f>SUM(C83:C86)</f>
        <v>174</v>
      </c>
      <c r="D87" s="60">
        <f t="shared" si="6"/>
        <v>97.75280898876404</v>
      </c>
      <c r="E87" s="59">
        <f>SUM(E83:E86)</f>
        <v>4</v>
      </c>
      <c r="F87" s="60">
        <f t="shared" si="7"/>
        <v>2.247191011235955</v>
      </c>
      <c r="G87" s="58"/>
      <c r="H87" s="58"/>
      <c r="I87" s="58">
        <f>SUM(I83:I86)</f>
        <v>168</v>
      </c>
      <c r="J87" s="60">
        <f t="shared" si="8"/>
        <v>94.3820224719101</v>
      </c>
      <c r="K87" s="58">
        <f>SUM(K83:K86)</f>
        <v>10</v>
      </c>
      <c r="L87" s="60">
        <f t="shared" si="9"/>
        <v>5.617977528089887</v>
      </c>
      <c r="M87" s="58"/>
      <c r="N87" s="60"/>
      <c r="O87" s="58"/>
      <c r="P87" s="65"/>
    </row>
    <row r="88" spans="1:15" s="62" customFormat="1" ht="18" customHeight="1" thickBot="1">
      <c r="A88" s="33" t="s">
        <v>29</v>
      </c>
      <c r="B88" s="33">
        <f>B74+B78+B82+B87</f>
        <v>676</v>
      </c>
      <c r="C88" s="39">
        <f>C74+C78+C82+C87</f>
        <v>647</v>
      </c>
      <c r="D88" s="61">
        <f t="shared" si="6"/>
        <v>95.71005917159763</v>
      </c>
      <c r="E88" s="40" t="s">
        <v>33</v>
      </c>
      <c r="F88" s="61">
        <f t="shared" si="7"/>
        <v>4.289940828402367</v>
      </c>
      <c r="G88" s="33"/>
      <c r="H88" s="35"/>
      <c r="I88" s="33">
        <f>I74+I78+I82+I87</f>
        <v>525</v>
      </c>
      <c r="J88" s="61">
        <f t="shared" si="8"/>
        <v>77.66272189349112</v>
      </c>
      <c r="K88" s="33">
        <f>K74+K78+K82+K87</f>
        <v>142</v>
      </c>
      <c r="L88" s="61">
        <f t="shared" si="9"/>
        <v>21.005917159763314</v>
      </c>
      <c r="M88" s="33">
        <f>M74+M82</f>
        <v>9</v>
      </c>
      <c r="N88" s="61">
        <f>M88/B88*100</f>
        <v>1.3313609467455623</v>
      </c>
      <c r="O88" s="35"/>
    </row>
    <row r="89" spans="2:16" ht="18.75">
      <c r="B89" s="76"/>
      <c r="C89" s="76"/>
      <c r="D89" s="76"/>
      <c r="E89" s="76"/>
      <c r="F89" s="76"/>
      <c r="G89" s="76"/>
      <c r="H89" s="76"/>
      <c r="I89" s="76"/>
      <c r="J89" s="76"/>
      <c r="K89" s="93" t="s">
        <v>35</v>
      </c>
      <c r="L89" s="93"/>
      <c r="M89" s="93"/>
      <c r="N89" s="93"/>
      <c r="O89" s="93"/>
      <c r="P89" s="93"/>
    </row>
    <row r="90" spans="2:16" ht="18.75">
      <c r="B90" s="77"/>
      <c r="C90" s="77"/>
      <c r="D90" s="77"/>
      <c r="E90" s="77"/>
      <c r="F90" s="77"/>
      <c r="G90" s="77"/>
      <c r="H90" s="77"/>
      <c r="I90" s="77"/>
      <c r="J90" s="77"/>
      <c r="K90" s="78"/>
      <c r="L90" s="78"/>
      <c r="M90" s="78"/>
      <c r="N90" s="78"/>
      <c r="O90" s="78"/>
      <c r="P90" s="78"/>
    </row>
    <row r="91" spans="2:16" ht="18.75">
      <c r="B91" s="77"/>
      <c r="C91" s="77"/>
      <c r="D91" s="77"/>
      <c r="E91" s="77"/>
      <c r="F91" s="77"/>
      <c r="G91" s="77"/>
      <c r="H91" s="77"/>
      <c r="I91" s="77"/>
      <c r="J91" s="77"/>
      <c r="K91" s="78"/>
      <c r="L91" s="78"/>
      <c r="M91" s="78"/>
      <c r="N91" s="78"/>
      <c r="O91" s="78"/>
      <c r="P91" s="78"/>
    </row>
    <row r="92" spans="11:16" ht="18">
      <c r="K92" s="79"/>
      <c r="L92" s="79"/>
      <c r="M92" s="79"/>
      <c r="N92" s="79"/>
      <c r="O92" s="79"/>
      <c r="P92" s="79"/>
    </row>
    <row r="93" spans="11:16" ht="18">
      <c r="K93" s="94" t="s">
        <v>36</v>
      </c>
      <c r="L93" s="94"/>
      <c r="M93" s="94"/>
      <c r="N93" s="94"/>
      <c r="O93" s="94"/>
      <c r="P93" s="94"/>
    </row>
  </sheetData>
  <sheetProtection/>
  <mergeCells count="42">
    <mergeCell ref="K27:P27"/>
    <mergeCell ref="A1:D1"/>
    <mergeCell ref="A2:D2"/>
    <mergeCell ref="A4:P4"/>
    <mergeCell ref="C6:H6"/>
    <mergeCell ref="I6:P6"/>
    <mergeCell ref="K7:L7"/>
    <mergeCell ref="M7:N7"/>
    <mergeCell ref="O7:P7"/>
    <mergeCell ref="C7:D7"/>
    <mergeCell ref="E7:F7"/>
    <mergeCell ref="G7:H7"/>
    <mergeCell ref="I7:J7"/>
    <mergeCell ref="A32:D32"/>
    <mergeCell ref="A33:D33"/>
    <mergeCell ref="A35:P35"/>
    <mergeCell ref="C37:H37"/>
    <mergeCell ref="I37:P37"/>
    <mergeCell ref="K31:P31"/>
    <mergeCell ref="K38:L38"/>
    <mergeCell ref="M38:N38"/>
    <mergeCell ref="O38:P38"/>
    <mergeCell ref="C38:D38"/>
    <mergeCell ref="E38:F38"/>
    <mergeCell ref="G38:H38"/>
    <mergeCell ref="I38:J38"/>
    <mergeCell ref="C69:D69"/>
    <mergeCell ref="E69:F69"/>
    <mergeCell ref="G69:H69"/>
    <mergeCell ref="I69:J69"/>
    <mergeCell ref="A63:D63"/>
    <mergeCell ref="A64:D64"/>
    <mergeCell ref="A66:P66"/>
    <mergeCell ref="C68:H68"/>
    <mergeCell ref="I68:P68"/>
    <mergeCell ref="K58:P58"/>
    <mergeCell ref="K62:P62"/>
    <mergeCell ref="K89:P89"/>
    <mergeCell ref="K93:P93"/>
    <mergeCell ref="K69:L69"/>
    <mergeCell ref="M69:N69"/>
    <mergeCell ref="O69:P69"/>
  </mergeCells>
  <printOptions horizontalCentered="1"/>
  <pageMargins left="0.75" right="0.5" top="0.2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Mr Khanh</cp:lastModifiedBy>
  <cp:lastPrinted>2013-01-17T02:40:58Z</cp:lastPrinted>
  <dcterms:created xsi:type="dcterms:W3CDTF">2006-01-01T01:45:24Z</dcterms:created>
  <dcterms:modified xsi:type="dcterms:W3CDTF">2013-01-17T02:41:25Z</dcterms:modified>
  <cp:category/>
  <cp:version/>
  <cp:contentType/>
  <cp:contentStatus/>
</cp:coreProperties>
</file>