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440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<sst xmlns="http://schemas.openxmlformats.org/spreadsheetml/2006/main" count="141" uniqueCount="37">
  <si>
    <t>Phßng gi¸o dôc huyÖn Tø Kú</t>
  </si>
  <si>
    <t>Tr­êng THCS Phan Béi Ch©u</t>
  </si>
  <si>
    <t>Khèi/líp</t>
  </si>
  <si>
    <t>SÜ sè</t>
  </si>
  <si>
    <t>H¹nh kiÓm</t>
  </si>
  <si>
    <t>Häc lùc</t>
  </si>
  <si>
    <t>Tèt</t>
  </si>
  <si>
    <t>Kh¸</t>
  </si>
  <si>
    <t>TB</t>
  </si>
  <si>
    <t>Giái</t>
  </si>
  <si>
    <t>YÕu</t>
  </si>
  <si>
    <t>SL</t>
  </si>
  <si>
    <t>%</t>
  </si>
  <si>
    <t>6A</t>
  </si>
  <si>
    <t>6B</t>
  </si>
  <si>
    <t>6C</t>
  </si>
  <si>
    <t>Khèi 6</t>
  </si>
  <si>
    <t>7A</t>
  </si>
  <si>
    <t>7B</t>
  </si>
  <si>
    <t>7C</t>
  </si>
  <si>
    <t>Khèi 7</t>
  </si>
  <si>
    <t>8A</t>
  </si>
  <si>
    <t>8B</t>
  </si>
  <si>
    <t>8C</t>
  </si>
  <si>
    <t>Khèi 8</t>
  </si>
  <si>
    <t>9A</t>
  </si>
  <si>
    <t>9B</t>
  </si>
  <si>
    <t>Khèi 9</t>
  </si>
  <si>
    <t>Toµn tr­êng</t>
  </si>
  <si>
    <t>49</t>
  </si>
  <si>
    <t>B¸o c¸o hai mÆt gi¸o dôc  häc kú II n¨m häc  2000 - 2001</t>
  </si>
  <si>
    <t>30</t>
  </si>
  <si>
    <t>35</t>
  </si>
  <si>
    <t>HiÖu tr­ëng</t>
  </si>
  <si>
    <t>NguyÔn V¨n Khuª</t>
  </si>
  <si>
    <t>KÕt qu¶  hai mÆt gi¸o dôc  häc kú I n¨m häc 2000- 2001</t>
  </si>
  <si>
    <t>KÕt qu¶ hai mÆt gi¸o dôc  c¶ n¨m n¨m häc 2000-2001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</si>
</sst>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2"/>
      <name val=".VnTime"/>
      <family val="0"/>
    </font>
    <font>
      <sz val="12"/>
      <name val=".VnTimeH"/>
      <family val="2"/>
    </font>
    <font>
      <b/>
      <sz val="16"/>
      <name val=".VnTimeH"/>
      <family val="2"/>
    </font>
    <font>
      <b/>
      <sz val="14"/>
      <name val=".VnTime"/>
      <family val="2"/>
    </font>
    <font>
      <b/>
      <sz val="12"/>
      <name val=".VnTime"/>
      <family val="2"/>
    </font>
    <font>
      <b/>
      <sz val="12"/>
      <color indexed="8"/>
      <name val="Times New Roman"/>
      <family val="1"/>
    </font>
    <font>
      <b/>
      <sz val="12"/>
      <color indexed="8"/>
      <name val=".VnTime"/>
      <family val="2"/>
    </font>
    <font>
      <b/>
      <sz val="13"/>
      <name val=".VnTime"/>
      <family val="2"/>
    </font>
    <font>
      <sz val="8"/>
      <name val=".VnTime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 applyProtection="1">
      <alignment horizontal="center" vertical="center"/>
      <protection/>
    </xf>
    <xf numFmtId="1" fontId="6" fillId="0" borderId="16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center" vertical="center"/>
      <protection/>
    </xf>
    <xf numFmtId="164" fontId="6" fillId="0" borderId="16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" fontId="0" fillId="0" borderId="14" xfId="0" applyNumberForma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4" fillId="0" borderId="17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3" xfId="0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 vertical="center"/>
      <protection/>
    </xf>
    <xf numFmtId="164" fontId="4" fillId="0" borderId="16" xfId="0" applyNumberFormat="1" applyFont="1" applyBorder="1" applyAlignment="1">
      <alignment horizontal="center"/>
    </xf>
    <xf numFmtId="49" fontId="6" fillId="0" borderId="12" xfId="0" applyNumberFormat="1" applyFont="1" applyBorder="1" applyAlignment="1" applyProtection="1">
      <alignment horizontal="center" vertical="center"/>
      <protection/>
    </xf>
    <xf numFmtId="164" fontId="6" fillId="0" borderId="12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164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8" xfId="0" applyFont="1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Alignment="1">
      <alignment/>
    </xf>
    <xf numFmtId="164" fontId="6" fillId="0" borderId="20" xfId="0" applyNumberFormat="1" applyFont="1" applyBorder="1" applyAlignment="1" applyProtection="1">
      <alignment horizontal="center" vertical="center"/>
      <protection/>
    </xf>
    <xf numFmtId="164" fontId="6" fillId="0" borderId="23" xfId="0" applyNumberFormat="1" applyFont="1" applyBorder="1" applyAlignment="1" applyProtection="1">
      <alignment horizontal="center" vertical="center"/>
      <protection/>
    </xf>
    <xf numFmtId="164" fontId="4" fillId="0" borderId="23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72">
      <selection activeCell="A91" sqref="A91"/>
    </sheetView>
  </sheetViews>
  <sheetFormatPr defaultColWidth="8.796875" defaultRowHeight="15"/>
  <cols>
    <col min="1" max="1" width="11.8984375" style="0" customWidth="1"/>
    <col min="2" max="2" width="8.69921875" style="0" customWidth="1"/>
    <col min="3" max="3" width="6.8984375" style="0" customWidth="1"/>
    <col min="4" max="4" width="8.69921875" style="0" customWidth="1"/>
    <col min="5" max="5" width="6" style="0" customWidth="1"/>
    <col min="6" max="6" width="7.5" style="0" customWidth="1"/>
    <col min="7" max="7" width="6" style="0" customWidth="1"/>
    <col min="8" max="8" width="5.8984375" style="0" customWidth="1"/>
    <col min="9" max="9" width="7.59765625" style="0" customWidth="1"/>
    <col min="10" max="10" width="8.09765625" style="0" customWidth="1"/>
    <col min="11" max="11" width="7.5" style="0" customWidth="1"/>
    <col min="12" max="12" width="7.59765625" style="0" customWidth="1"/>
    <col min="13" max="13" width="6" style="0" customWidth="1"/>
    <col min="14" max="14" width="5.69921875" style="0" customWidth="1"/>
    <col min="15" max="16" width="6.09765625" style="0" customWidth="1"/>
  </cols>
  <sheetData>
    <row r="1" spans="1:4" ht="16.5">
      <c r="A1" s="112" t="s">
        <v>0</v>
      </c>
      <c r="B1" s="112"/>
      <c r="C1" s="112"/>
      <c r="D1" s="112"/>
    </row>
    <row r="2" spans="1:4" ht="16.5">
      <c r="A2" s="112" t="s">
        <v>1</v>
      </c>
      <c r="B2" s="112"/>
      <c r="C2" s="112"/>
      <c r="D2" s="112"/>
    </row>
    <row r="3" spans="1:4" ht="16.5">
      <c r="A3" s="1"/>
      <c r="B3" s="1"/>
      <c r="C3" s="1"/>
      <c r="D3" s="1"/>
    </row>
    <row r="4" spans="1:16" ht="21.75">
      <c r="A4" s="113" t="s">
        <v>35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21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8.75">
      <c r="A6" s="3" t="s">
        <v>2</v>
      </c>
      <c r="B6" s="3" t="s">
        <v>3</v>
      </c>
      <c r="C6" s="114" t="s">
        <v>4</v>
      </c>
      <c r="D6" s="115"/>
      <c r="E6" s="115"/>
      <c r="F6" s="115"/>
      <c r="G6" s="115"/>
      <c r="H6" s="116"/>
      <c r="I6" s="114" t="s">
        <v>5</v>
      </c>
      <c r="J6" s="115"/>
      <c r="K6" s="115"/>
      <c r="L6" s="115"/>
      <c r="M6" s="115"/>
      <c r="N6" s="115"/>
      <c r="O6" s="115"/>
      <c r="P6" s="116"/>
    </row>
    <row r="7" spans="1:16" ht="18.75">
      <c r="A7" s="4"/>
      <c r="B7" s="4"/>
      <c r="C7" s="114" t="s">
        <v>6</v>
      </c>
      <c r="D7" s="116"/>
      <c r="E7" s="114" t="s">
        <v>7</v>
      </c>
      <c r="F7" s="116"/>
      <c r="G7" s="114" t="s">
        <v>8</v>
      </c>
      <c r="H7" s="116"/>
      <c r="I7" s="114" t="s">
        <v>9</v>
      </c>
      <c r="J7" s="116"/>
      <c r="K7" s="114" t="s">
        <v>7</v>
      </c>
      <c r="L7" s="116"/>
      <c r="M7" s="114" t="s">
        <v>8</v>
      </c>
      <c r="N7" s="116"/>
      <c r="O7" s="114" t="s">
        <v>10</v>
      </c>
      <c r="P7" s="116"/>
    </row>
    <row r="8" spans="1:16" ht="18.75">
      <c r="A8" s="5"/>
      <c r="B8" s="5"/>
      <c r="C8" s="5" t="s">
        <v>11</v>
      </c>
      <c r="D8" s="5" t="s">
        <v>12</v>
      </c>
      <c r="E8" s="5" t="s">
        <v>11</v>
      </c>
      <c r="F8" s="5" t="s">
        <v>12</v>
      </c>
      <c r="G8" s="5" t="s">
        <v>11</v>
      </c>
      <c r="H8" s="5" t="s">
        <v>12</v>
      </c>
      <c r="I8" s="5" t="s">
        <v>11</v>
      </c>
      <c r="J8" s="5" t="s">
        <v>12</v>
      </c>
      <c r="K8" s="5" t="s">
        <v>11</v>
      </c>
      <c r="L8" s="5" t="s">
        <v>12</v>
      </c>
      <c r="M8" s="5" t="s">
        <v>11</v>
      </c>
      <c r="N8" s="5" t="s">
        <v>12</v>
      </c>
      <c r="O8" s="5" t="s">
        <v>11</v>
      </c>
      <c r="P8" s="5" t="s">
        <v>12</v>
      </c>
    </row>
    <row r="9" spans="1:16" ht="19.5" customHeight="1">
      <c r="A9" s="6" t="s">
        <v>13</v>
      </c>
      <c r="B9" s="99">
        <v>48</v>
      </c>
      <c r="C9" s="7">
        <v>40</v>
      </c>
      <c r="D9" s="8">
        <f>(C9/B9)*100</f>
        <v>83.33333333333334</v>
      </c>
      <c r="E9" s="7">
        <v>8</v>
      </c>
      <c r="F9" s="8">
        <f>(E9/B9)*100</f>
        <v>16.666666666666664</v>
      </c>
      <c r="G9" s="7"/>
      <c r="H9" s="7"/>
      <c r="I9" s="7">
        <v>14</v>
      </c>
      <c r="J9" s="8">
        <f>(I9/B9)*100</f>
        <v>29.166666666666668</v>
      </c>
      <c r="K9" s="7">
        <v>33</v>
      </c>
      <c r="L9" s="8">
        <f>(K9/B9)*100</f>
        <v>68.75</v>
      </c>
      <c r="M9" s="7">
        <v>1</v>
      </c>
      <c r="N9" s="8">
        <f>(M9/B9)*100</f>
        <v>2.083333333333333</v>
      </c>
      <c r="O9" s="7"/>
      <c r="P9" s="9"/>
    </row>
    <row r="10" spans="1:16" ht="19.5" customHeight="1">
      <c r="A10" s="10" t="s">
        <v>14</v>
      </c>
      <c r="B10" s="82">
        <v>50</v>
      </c>
      <c r="C10" s="11">
        <v>45</v>
      </c>
      <c r="D10" s="22">
        <f>(C10/B10)*100</f>
        <v>90</v>
      </c>
      <c r="E10" s="27">
        <v>5</v>
      </c>
      <c r="F10" s="22">
        <f>(E10/B10)*100</f>
        <v>10</v>
      </c>
      <c r="G10" s="11"/>
      <c r="H10" s="11"/>
      <c r="I10" s="11">
        <v>26</v>
      </c>
      <c r="J10" s="8">
        <f>(I10/B10)*100</f>
        <v>52</v>
      </c>
      <c r="K10" s="11">
        <v>24</v>
      </c>
      <c r="L10" s="8">
        <f>(K10/B10)*100</f>
        <v>48</v>
      </c>
      <c r="M10" s="11"/>
      <c r="N10" s="8"/>
      <c r="O10" s="11"/>
      <c r="P10" s="12"/>
    </row>
    <row r="11" spans="1:16" s="89" customFormat="1" ht="19.5" customHeight="1">
      <c r="A11" s="82" t="s">
        <v>15</v>
      </c>
      <c r="B11" s="82">
        <v>57</v>
      </c>
      <c r="C11" s="82">
        <v>55</v>
      </c>
      <c r="D11" s="85">
        <f>(C11/B11)*100</f>
        <v>96.49122807017544</v>
      </c>
      <c r="E11" s="82">
        <v>2</v>
      </c>
      <c r="F11" s="85">
        <f>(E11/B11)*100</f>
        <v>3.508771929824561</v>
      </c>
      <c r="G11" s="82"/>
      <c r="H11" s="82"/>
      <c r="I11" s="86">
        <v>51</v>
      </c>
      <c r="J11" s="85">
        <f>(I11/B11)*100</f>
        <v>89.47368421052632</v>
      </c>
      <c r="K11" s="86">
        <v>6</v>
      </c>
      <c r="L11" s="85">
        <f>(K11/B11)*100</f>
        <v>10.526315789473683</v>
      </c>
      <c r="M11" s="86"/>
      <c r="N11" s="87"/>
      <c r="O11" s="82"/>
      <c r="P11" s="88"/>
    </row>
    <row r="12" spans="1:16" s="83" customFormat="1" ht="19.5" customHeight="1">
      <c r="A12" s="15" t="s">
        <v>16</v>
      </c>
      <c r="B12" s="15">
        <f>SUM(B9:B11)</f>
        <v>155</v>
      </c>
      <c r="C12" s="16">
        <f>SUM(C9:C11)</f>
        <v>140</v>
      </c>
      <c r="D12" s="17">
        <f>(C12/B12)*100</f>
        <v>90.32258064516128</v>
      </c>
      <c r="E12" s="18">
        <f>SUM(E9:E11)</f>
        <v>15</v>
      </c>
      <c r="F12" s="19"/>
      <c r="G12" s="18"/>
      <c r="H12" s="18"/>
      <c r="I12" s="84">
        <f>I9+I10+I11</f>
        <v>91</v>
      </c>
      <c r="J12" s="58">
        <f aca="true" t="shared" si="0" ref="J12:J22">I12/B12*100</f>
        <v>58.70967741935483</v>
      </c>
      <c r="K12" s="84">
        <f>K9+K10+K11</f>
        <v>63</v>
      </c>
      <c r="L12" s="58">
        <f aca="true" t="shared" si="1" ref="L12:L22">K12/B12*100</f>
        <v>40.64516129032258</v>
      </c>
      <c r="M12" s="84">
        <v>1</v>
      </c>
      <c r="N12" s="58">
        <f>(M12/B12)*100</f>
        <v>0.6451612903225806</v>
      </c>
      <c r="O12" s="18"/>
      <c r="P12" s="18"/>
    </row>
    <row r="13" spans="1:16" ht="19.5" customHeight="1">
      <c r="A13" s="6" t="s">
        <v>17</v>
      </c>
      <c r="B13" s="6">
        <v>52</v>
      </c>
      <c r="C13" s="7">
        <v>44</v>
      </c>
      <c r="D13" s="8">
        <f aca="true" t="shared" si="2" ref="D13:D22">C13/B13*100</f>
        <v>84.61538461538461</v>
      </c>
      <c r="E13" s="7">
        <v>8</v>
      </c>
      <c r="F13" s="8">
        <f>E13/B13*100</f>
        <v>15.384615384615385</v>
      </c>
      <c r="G13" s="7"/>
      <c r="H13" s="7"/>
      <c r="I13" s="7">
        <v>14</v>
      </c>
      <c r="J13" s="8">
        <f t="shared" si="0"/>
        <v>26.923076923076923</v>
      </c>
      <c r="K13" s="7">
        <v>31</v>
      </c>
      <c r="L13" s="8">
        <f t="shared" si="1"/>
        <v>59.61538461538461</v>
      </c>
      <c r="M13" s="22">
        <v>7</v>
      </c>
      <c r="N13" s="8">
        <f>(M13/B13)*100</f>
        <v>13.461538461538462</v>
      </c>
      <c r="O13" s="7"/>
      <c r="P13" s="9"/>
    </row>
    <row r="14" spans="1:16" ht="19.5" customHeight="1">
      <c r="A14" s="10" t="s">
        <v>18</v>
      </c>
      <c r="B14" s="10">
        <v>51</v>
      </c>
      <c r="C14" s="11">
        <v>49</v>
      </c>
      <c r="D14" s="8">
        <f t="shared" si="2"/>
        <v>96.07843137254902</v>
      </c>
      <c r="E14" s="11">
        <v>2</v>
      </c>
      <c r="F14" s="8">
        <f>E14/B14*100</f>
        <v>3.9215686274509802</v>
      </c>
      <c r="G14" s="11"/>
      <c r="H14" s="11"/>
      <c r="I14" s="11">
        <v>30</v>
      </c>
      <c r="J14" s="8">
        <f t="shared" si="0"/>
        <v>58.82352941176471</v>
      </c>
      <c r="K14" s="11">
        <v>21</v>
      </c>
      <c r="L14" s="8">
        <f t="shared" si="1"/>
        <v>41.17647058823529</v>
      </c>
      <c r="M14" s="11"/>
      <c r="N14" s="8"/>
      <c r="O14" s="11"/>
      <c r="P14" s="12"/>
    </row>
    <row r="15" spans="1:16" ht="19.5" customHeight="1">
      <c r="A15" s="10" t="s">
        <v>19</v>
      </c>
      <c r="B15" s="10">
        <v>56</v>
      </c>
      <c r="C15" s="11">
        <v>56</v>
      </c>
      <c r="D15" s="22">
        <f t="shared" si="2"/>
        <v>100</v>
      </c>
      <c r="E15" s="11"/>
      <c r="F15" s="23"/>
      <c r="G15" s="11"/>
      <c r="H15" s="11"/>
      <c r="I15" s="11">
        <v>47</v>
      </c>
      <c r="J15" s="8">
        <f t="shared" si="0"/>
        <v>83.92857142857143</v>
      </c>
      <c r="K15" s="11">
        <v>9</v>
      </c>
      <c r="L15" s="8">
        <f t="shared" si="1"/>
        <v>16.071428571428573</v>
      </c>
      <c r="M15" s="11"/>
      <c r="N15" s="14"/>
      <c r="O15" s="11"/>
      <c r="P15" s="12"/>
    </row>
    <row r="16" spans="1:16" ht="19.5" customHeight="1">
      <c r="A16" s="15" t="s">
        <v>20</v>
      </c>
      <c r="B16" s="15">
        <f>SUM(B13:B15)</f>
        <v>159</v>
      </c>
      <c r="C16" s="17">
        <f>SUM(C13:C15)</f>
        <v>149</v>
      </c>
      <c r="D16" s="19">
        <f t="shared" si="2"/>
        <v>93.71069182389937</v>
      </c>
      <c r="E16" s="18">
        <f>SUM(E13:E15)</f>
        <v>10</v>
      </c>
      <c r="F16" s="19">
        <f>100-D16</f>
        <v>6.289308176100633</v>
      </c>
      <c r="G16" s="15"/>
      <c r="H16" s="15"/>
      <c r="I16" s="15">
        <f>SUM(I13:I15)</f>
        <v>91</v>
      </c>
      <c r="J16" s="24">
        <f t="shared" si="0"/>
        <v>57.23270440251572</v>
      </c>
      <c r="K16" s="15">
        <f>SUM(K13:K15)</f>
        <v>61</v>
      </c>
      <c r="L16" s="24">
        <f t="shared" si="1"/>
        <v>38.36477987421384</v>
      </c>
      <c r="M16" s="25">
        <v>7</v>
      </c>
      <c r="N16" s="21">
        <f>(M16/B16)*100</f>
        <v>4.40251572327044</v>
      </c>
      <c r="O16" s="20"/>
      <c r="P16" s="26"/>
    </row>
    <row r="17" spans="1:16" ht="19.5" customHeight="1">
      <c r="A17" s="6" t="s">
        <v>21</v>
      </c>
      <c r="B17" s="6">
        <v>57</v>
      </c>
      <c r="C17" s="7">
        <v>51</v>
      </c>
      <c r="D17" s="8">
        <f t="shared" si="2"/>
        <v>89.47368421052632</v>
      </c>
      <c r="E17" s="7">
        <v>6</v>
      </c>
      <c r="F17" s="8">
        <f aca="true" t="shared" si="3" ref="F17:F24">E17/B17*100</f>
        <v>10.526315789473683</v>
      </c>
      <c r="G17" s="7"/>
      <c r="H17" s="7"/>
      <c r="I17" s="7">
        <v>25</v>
      </c>
      <c r="J17" s="8">
        <f t="shared" si="0"/>
        <v>43.859649122807014</v>
      </c>
      <c r="K17" s="7">
        <v>31</v>
      </c>
      <c r="L17" s="8">
        <f t="shared" si="1"/>
        <v>54.385964912280706</v>
      </c>
      <c r="M17" s="7">
        <v>1</v>
      </c>
      <c r="N17" s="8">
        <f>(M17/B17)*100</f>
        <v>1.7543859649122806</v>
      </c>
      <c r="O17" s="7"/>
      <c r="P17" s="9"/>
    </row>
    <row r="18" spans="1:16" ht="19.5" customHeight="1">
      <c r="A18" s="10" t="s">
        <v>22</v>
      </c>
      <c r="B18" s="10">
        <v>62</v>
      </c>
      <c r="C18" s="11">
        <v>54</v>
      </c>
      <c r="D18" s="22">
        <f t="shared" si="2"/>
        <v>87.09677419354838</v>
      </c>
      <c r="E18" s="11">
        <v>8</v>
      </c>
      <c r="F18" s="8">
        <f t="shared" si="3"/>
        <v>12.903225806451612</v>
      </c>
      <c r="G18" s="11"/>
      <c r="H18" s="11"/>
      <c r="I18" s="11">
        <v>32</v>
      </c>
      <c r="J18" s="8">
        <f t="shared" si="0"/>
        <v>51.61290322580645</v>
      </c>
      <c r="K18" s="11">
        <v>25</v>
      </c>
      <c r="L18" s="8">
        <f t="shared" si="1"/>
        <v>40.32258064516129</v>
      </c>
      <c r="M18" s="11">
        <v>5</v>
      </c>
      <c r="N18" s="8">
        <f>(M18/B18)*100</f>
        <v>8.064516129032258</v>
      </c>
      <c r="O18" s="11"/>
      <c r="P18" s="12"/>
    </row>
    <row r="19" spans="1:16" ht="19.5" customHeight="1">
      <c r="A19" s="10" t="s">
        <v>23</v>
      </c>
      <c r="B19" s="10">
        <v>60</v>
      </c>
      <c r="C19" s="11">
        <v>57</v>
      </c>
      <c r="D19" s="22">
        <f t="shared" si="2"/>
        <v>95</v>
      </c>
      <c r="E19" s="11">
        <v>3</v>
      </c>
      <c r="F19" s="8">
        <f t="shared" si="3"/>
        <v>5</v>
      </c>
      <c r="G19" s="11"/>
      <c r="H19" s="11"/>
      <c r="I19" s="11">
        <v>52</v>
      </c>
      <c r="J19" s="8">
        <f t="shared" si="0"/>
        <v>86.66666666666667</v>
      </c>
      <c r="K19" s="11">
        <v>8</v>
      </c>
      <c r="L19" s="8">
        <f t="shared" si="1"/>
        <v>13.333333333333334</v>
      </c>
      <c r="M19" s="11"/>
      <c r="N19" s="8"/>
      <c r="O19" s="11"/>
      <c r="P19" s="12"/>
    </row>
    <row r="20" spans="1:16" ht="19.5" customHeight="1">
      <c r="A20" s="15" t="s">
        <v>24</v>
      </c>
      <c r="B20" s="15">
        <f>SUM(B17:B19)</f>
        <v>179</v>
      </c>
      <c r="C20" s="15">
        <f>SUM(C17:C19)</f>
        <v>162</v>
      </c>
      <c r="D20" s="24">
        <f t="shared" si="2"/>
        <v>90.5027932960894</v>
      </c>
      <c r="E20" s="15">
        <f>SUM(E17:E19)</f>
        <v>17</v>
      </c>
      <c r="F20" s="24">
        <f t="shared" si="3"/>
        <v>9.497206703910614</v>
      </c>
      <c r="G20" s="15"/>
      <c r="H20" s="15"/>
      <c r="I20" s="15">
        <f>SUM(I17:I19)</f>
        <v>109</v>
      </c>
      <c r="J20" s="24">
        <f t="shared" si="0"/>
        <v>60.893854748603346</v>
      </c>
      <c r="K20" s="15">
        <v>64</v>
      </c>
      <c r="L20" s="24">
        <f t="shared" si="1"/>
        <v>35.754189944134076</v>
      </c>
      <c r="M20" s="15">
        <f>SUM(M17:M19)</f>
        <v>6</v>
      </c>
      <c r="N20" s="8">
        <f>(M20/B20)*100</f>
        <v>3.35195530726257</v>
      </c>
      <c r="O20" s="20"/>
      <c r="P20" s="26"/>
    </row>
    <row r="21" spans="1:16" ht="19.5" customHeight="1">
      <c r="A21" s="6" t="s">
        <v>25</v>
      </c>
      <c r="B21" s="6">
        <v>55</v>
      </c>
      <c r="C21" s="22">
        <v>48</v>
      </c>
      <c r="D21" s="47">
        <f t="shared" si="2"/>
        <v>87.27272727272727</v>
      </c>
      <c r="E21" s="22">
        <v>7</v>
      </c>
      <c r="F21" s="47">
        <f t="shared" si="3"/>
        <v>12.727272727272727</v>
      </c>
      <c r="G21" s="7"/>
      <c r="H21" s="7"/>
      <c r="I21" s="7">
        <v>40</v>
      </c>
      <c r="J21" s="8">
        <f t="shared" si="0"/>
        <v>72.72727272727273</v>
      </c>
      <c r="K21" s="7">
        <v>15</v>
      </c>
      <c r="L21" s="8">
        <f t="shared" si="1"/>
        <v>27.27272727272727</v>
      </c>
      <c r="M21" s="7"/>
      <c r="N21" s="8"/>
      <c r="O21" s="7"/>
      <c r="P21" s="9"/>
    </row>
    <row r="22" spans="1:16" ht="19.5" customHeight="1">
      <c r="A22" s="10" t="s">
        <v>26</v>
      </c>
      <c r="B22" s="10">
        <v>55</v>
      </c>
      <c r="C22" s="27">
        <v>54</v>
      </c>
      <c r="D22" s="23">
        <f t="shared" si="2"/>
        <v>98.18181818181819</v>
      </c>
      <c r="E22" s="27">
        <v>1</v>
      </c>
      <c r="F22" s="54">
        <f t="shared" si="3"/>
        <v>1.8181818181818181</v>
      </c>
      <c r="G22" s="11"/>
      <c r="H22" s="11"/>
      <c r="I22" s="11">
        <v>43</v>
      </c>
      <c r="J22" s="8">
        <f t="shared" si="0"/>
        <v>78.18181818181819</v>
      </c>
      <c r="K22" s="11">
        <v>12</v>
      </c>
      <c r="L22" s="8">
        <f t="shared" si="1"/>
        <v>21.818181818181817</v>
      </c>
      <c r="M22" s="11"/>
      <c r="N22" s="8"/>
      <c r="O22" s="11"/>
      <c r="P22" s="12"/>
    </row>
    <row r="23" spans="1:16" ht="19.5" customHeight="1" thickBot="1">
      <c r="A23" s="32" t="s">
        <v>27</v>
      </c>
      <c r="B23" s="32">
        <f>SUM(B21:B22)</f>
        <v>110</v>
      </c>
      <c r="C23" s="33">
        <f>SUM(C21:C22)</f>
        <v>102</v>
      </c>
      <c r="D23" s="34">
        <f>C23/B23*100</f>
        <v>92.72727272727272</v>
      </c>
      <c r="E23" s="33">
        <f>SUM(E21:E22)</f>
        <v>8</v>
      </c>
      <c r="F23" s="35">
        <f t="shared" si="3"/>
        <v>7.2727272727272725</v>
      </c>
      <c r="G23" s="32"/>
      <c r="H23" s="32"/>
      <c r="I23" s="32">
        <f>SUM(I21:I22)</f>
        <v>83</v>
      </c>
      <c r="J23" s="34">
        <f>I23/B23*100</f>
        <v>75.45454545454545</v>
      </c>
      <c r="K23" s="32">
        <f>SUM(K21:K22)</f>
        <v>27</v>
      </c>
      <c r="L23" s="34">
        <f>K23/B23*100</f>
        <v>24.545454545454547</v>
      </c>
      <c r="M23" s="32"/>
      <c r="N23" s="35"/>
      <c r="O23" s="32"/>
      <c r="P23" s="36"/>
    </row>
    <row r="24" spans="1:16" s="98" customFormat="1" ht="19.5" customHeight="1" thickBot="1">
      <c r="A24" s="37" t="s">
        <v>28</v>
      </c>
      <c r="B24" s="37">
        <f>B12+B16+B20+B23</f>
        <v>603</v>
      </c>
      <c r="C24" s="38">
        <f>C12+C16+C20+C23</f>
        <v>553</v>
      </c>
      <c r="D24" s="39">
        <f>C24/B24*100</f>
        <v>91.70812603648424</v>
      </c>
      <c r="E24" s="40" t="s">
        <v>29</v>
      </c>
      <c r="F24" s="39">
        <f t="shared" si="3"/>
        <v>8.12603648424544</v>
      </c>
      <c r="G24" s="37"/>
      <c r="H24" s="37"/>
      <c r="I24" s="37">
        <f>I12+I16+I20+I23</f>
        <v>374</v>
      </c>
      <c r="J24" s="39">
        <f>I24/B24*100</f>
        <v>62.02321724709784</v>
      </c>
      <c r="K24" s="37">
        <f>K12+K16+K20+K23</f>
        <v>215</v>
      </c>
      <c r="L24" s="39">
        <f>K24/B24*100</f>
        <v>35.65505804311774</v>
      </c>
      <c r="M24" s="38">
        <f>M12+M16+M20</f>
        <v>14</v>
      </c>
      <c r="N24" s="70">
        <f>(M24/B24)*100</f>
        <v>2.321724709784411</v>
      </c>
      <c r="O24" s="41"/>
      <c r="P24" s="79"/>
    </row>
    <row r="25" spans="1:16" ht="19.5" customHeight="1">
      <c r="A25" s="90"/>
      <c r="B25" s="91"/>
      <c r="C25" s="92"/>
      <c r="D25" s="93"/>
      <c r="E25" s="94"/>
      <c r="F25" s="93"/>
      <c r="G25" s="91"/>
      <c r="H25" s="91"/>
      <c r="I25" s="91"/>
      <c r="J25" s="93"/>
      <c r="K25" s="110" t="s">
        <v>33</v>
      </c>
      <c r="L25" s="110"/>
      <c r="M25" s="110"/>
      <c r="N25" s="110"/>
      <c r="O25" s="110"/>
      <c r="P25" s="110"/>
    </row>
    <row r="26" spans="1:16" ht="18.75">
      <c r="A26" s="90"/>
      <c r="B26" s="90"/>
      <c r="C26" s="95"/>
      <c r="D26" s="96"/>
      <c r="E26" s="97"/>
      <c r="F26" s="96"/>
      <c r="G26" s="90"/>
      <c r="H26" s="90"/>
      <c r="I26" s="90"/>
      <c r="J26" s="96"/>
      <c r="K26" s="101"/>
      <c r="L26" s="102"/>
      <c r="M26" s="103"/>
      <c r="N26" s="102"/>
      <c r="O26" s="101"/>
      <c r="P26" s="104"/>
    </row>
    <row r="27" spans="1:16" ht="18.75">
      <c r="A27" s="90"/>
      <c r="B27" s="90"/>
      <c r="C27" s="95"/>
      <c r="D27" s="96"/>
      <c r="E27" s="97"/>
      <c r="F27" s="96"/>
      <c r="G27" s="90"/>
      <c r="H27" s="90"/>
      <c r="I27" s="90"/>
      <c r="J27" s="96"/>
      <c r="K27" s="101"/>
      <c r="L27" s="102"/>
      <c r="M27" s="103"/>
      <c r="N27" s="102"/>
      <c r="O27" s="101"/>
      <c r="P27" s="104"/>
    </row>
    <row r="28" spans="1:16" ht="18.75">
      <c r="A28" s="90"/>
      <c r="B28" s="90"/>
      <c r="C28" s="95"/>
      <c r="D28" s="96"/>
      <c r="E28" s="97"/>
      <c r="F28" s="96"/>
      <c r="G28" s="90"/>
      <c r="H28" s="90"/>
      <c r="I28" s="90"/>
      <c r="J28" s="96"/>
      <c r="K28" s="101"/>
      <c r="L28" s="102"/>
      <c r="M28" s="103"/>
      <c r="N28" s="102"/>
      <c r="O28" s="101"/>
      <c r="P28" s="104"/>
    </row>
    <row r="29" spans="2:16" ht="18.75">
      <c r="B29" s="100"/>
      <c r="C29" s="100"/>
      <c r="D29" s="100"/>
      <c r="E29" s="100"/>
      <c r="F29" s="100"/>
      <c r="G29" s="100"/>
      <c r="H29" s="100"/>
      <c r="I29" s="100"/>
      <c r="J29" s="100"/>
      <c r="K29" s="111" t="s">
        <v>34</v>
      </c>
      <c r="L29" s="111"/>
      <c r="M29" s="111"/>
      <c r="N29" s="111"/>
      <c r="O29" s="111"/>
      <c r="P29" s="111"/>
    </row>
    <row r="30" spans="1:10" ht="16.5">
      <c r="A30" s="112" t="s">
        <v>0</v>
      </c>
      <c r="B30" s="112"/>
      <c r="C30" s="112"/>
      <c r="D30" s="112"/>
      <c r="H30" s="80"/>
      <c r="I30" s="80"/>
      <c r="J30" s="81"/>
    </row>
    <row r="31" spans="1:10" ht="16.5">
      <c r="A31" s="112" t="s">
        <v>1</v>
      </c>
      <c r="B31" s="112"/>
      <c r="C31" s="112"/>
      <c r="D31" s="112"/>
      <c r="J31" s="81"/>
    </row>
    <row r="32" spans="1:10" ht="16.5">
      <c r="A32" s="1"/>
      <c r="B32" s="1"/>
      <c r="C32" s="1"/>
      <c r="D32" s="1"/>
      <c r="J32" s="81"/>
    </row>
    <row r="33" spans="1:16" ht="21.75">
      <c r="A33" s="113" t="s">
        <v>30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ht="21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8.75">
      <c r="A35" s="3" t="s">
        <v>2</v>
      </c>
      <c r="B35" s="3" t="s">
        <v>3</v>
      </c>
      <c r="C35" s="114" t="s">
        <v>4</v>
      </c>
      <c r="D35" s="115"/>
      <c r="E35" s="115"/>
      <c r="F35" s="115"/>
      <c r="G35" s="115"/>
      <c r="H35" s="116"/>
      <c r="I35" s="114" t="s">
        <v>5</v>
      </c>
      <c r="J35" s="115"/>
      <c r="K35" s="115"/>
      <c r="L35" s="115"/>
      <c r="M35" s="115"/>
      <c r="N35" s="115"/>
      <c r="O35" s="115"/>
      <c r="P35" s="116"/>
    </row>
    <row r="36" spans="1:16" ht="18.75">
      <c r="A36" s="4"/>
      <c r="B36" s="4"/>
      <c r="C36" s="114" t="s">
        <v>6</v>
      </c>
      <c r="D36" s="116"/>
      <c r="E36" s="114" t="s">
        <v>7</v>
      </c>
      <c r="F36" s="116"/>
      <c r="G36" s="114" t="s">
        <v>8</v>
      </c>
      <c r="H36" s="116"/>
      <c r="I36" s="114" t="s">
        <v>9</v>
      </c>
      <c r="J36" s="116"/>
      <c r="K36" s="114" t="s">
        <v>7</v>
      </c>
      <c r="L36" s="116"/>
      <c r="M36" s="114" t="s">
        <v>8</v>
      </c>
      <c r="N36" s="116"/>
      <c r="O36" s="114" t="s">
        <v>10</v>
      </c>
      <c r="P36" s="116"/>
    </row>
    <row r="37" spans="1:16" ht="18.75">
      <c r="A37" s="5"/>
      <c r="B37" s="5"/>
      <c r="C37" s="5" t="s">
        <v>11</v>
      </c>
      <c r="D37" s="5" t="s">
        <v>12</v>
      </c>
      <c r="E37" s="5" t="s">
        <v>11</v>
      </c>
      <c r="F37" s="5" t="s">
        <v>12</v>
      </c>
      <c r="G37" s="5" t="s">
        <v>11</v>
      </c>
      <c r="H37" s="5" t="s">
        <v>12</v>
      </c>
      <c r="I37" s="5" t="s">
        <v>11</v>
      </c>
      <c r="J37" s="5" t="s">
        <v>12</v>
      </c>
      <c r="K37" s="5" t="s">
        <v>11</v>
      </c>
      <c r="L37" s="5" t="s">
        <v>12</v>
      </c>
      <c r="M37" s="5" t="s">
        <v>11</v>
      </c>
      <c r="N37" s="5" t="s">
        <v>12</v>
      </c>
      <c r="O37" s="43" t="s">
        <v>11</v>
      </c>
      <c r="P37" s="44" t="s">
        <v>12</v>
      </c>
    </row>
    <row r="38" spans="1:16" ht="19.5" customHeight="1">
      <c r="A38" s="6" t="s">
        <v>13</v>
      </c>
      <c r="B38" s="45">
        <v>48</v>
      </c>
      <c r="C38" s="46">
        <v>43</v>
      </c>
      <c r="D38" s="47">
        <f>C38/B38*100</f>
        <v>89.58333333333334</v>
      </c>
      <c r="E38" s="46">
        <v>5</v>
      </c>
      <c r="F38" s="47">
        <f>E38/B38*100</f>
        <v>10.416666666666668</v>
      </c>
      <c r="G38" s="46"/>
      <c r="H38" s="46"/>
      <c r="I38" s="46">
        <v>18</v>
      </c>
      <c r="J38" s="47">
        <f>I38/B38*100</f>
        <v>37.5</v>
      </c>
      <c r="K38" s="46">
        <v>30</v>
      </c>
      <c r="L38" s="47">
        <f>K38/B38*100</f>
        <v>62.5</v>
      </c>
      <c r="M38" s="46"/>
      <c r="N38" s="47"/>
      <c r="O38" s="48"/>
      <c r="P38" s="49"/>
    </row>
    <row r="39" spans="1:16" ht="19.5" customHeight="1">
      <c r="A39" s="10" t="s">
        <v>14</v>
      </c>
      <c r="B39" s="10">
        <v>50</v>
      </c>
      <c r="C39" s="11">
        <v>47</v>
      </c>
      <c r="D39" s="27">
        <f aca="true" t="shared" si="4" ref="D39:D53">C39/B39*100</f>
        <v>94</v>
      </c>
      <c r="E39" s="11">
        <v>3</v>
      </c>
      <c r="F39" s="23">
        <f>E39/B39*100</f>
        <v>6</v>
      </c>
      <c r="G39" s="11"/>
      <c r="H39" s="11"/>
      <c r="I39" s="11">
        <v>38</v>
      </c>
      <c r="J39" s="23">
        <f aca="true" t="shared" si="5" ref="J39:J53">I39/B39*100</f>
        <v>76</v>
      </c>
      <c r="K39" s="11">
        <v>12</v>
      </c>
      <c r="L39" s="23">
        <f aca="true" t="shared" si="6" ref="L39:L53">K39/B39*100</f>
        <v>24</v>
      </c>
      <c r="M39" s="11"/>
      <c r="N39" s="23"/>
      <c r="O39" s="50"/>
      <c r="P39" s="12"/>
    </row>
    <row r="40" spans="1:16" ht="19.5" customHeight="1">
      <c r="A40" s="28" t="s">
        <v>15</v>
      </c>
      <c r="B40" s="28">
        <v>52</v>
      </c>
      <c r="C40" s="13">
        <v>52</v>
      </c>
      <c r="D40" s="29">
        <f t="shared" si="4"/>
        <v>100</v>
      </c>
      <c r="E40" s="13"/>
      <c r="F40" s="30"/>
      <c r="G40" s="13"/>
      <c r="H40" s="13"/>
      <c r="I40" s="13">
        <v>44</v>
      </c>
      <c r="J40" s="30">
        <f t="shared" si="5"/>
        <v>84.61538461538461</v>
      </c>
      <c r="K40" s="13">
        <v>9</v>
      </c>
      <c r="L40" s="30">
        <f t="shared" si="6"/>
        <v>17.307692307692307</v>
      </c>
      <c r="M40" s="13"/>
      <c r="N40" s="30"/>
      <c r="O40" s="63"/>
      <c r="P40" s="31"/>
    </row>
    <row r="41" spans="1:16" s="26" customFormat="1" ht="19.5" customHeight="1">
      <c r="A41" s="15" t="s">
        <v>16</v>
      </c>
      <c r="B41" s="15">
        <f>SUM(B38:B40)</f>
        <v>150</v>
      </c>
      <c r="C41" s="16">
        <f>SUM(C38:C40)</f>
        <v>142</v>
      </c>
      <c r="D41" s="58">
        <f t="shared" si="4"/>
        <v>94.66666666666667</v>
      </c>
      <c r="E41" s="18">
        <f>SUM(E38:E40)</f>
        <v>8</v>
      </c>
      <c r="F41" s="19">
        <f aca="true" t="shared" si="7" ref="F41:F52">E41/B41*100</f>
        <v>5.333333333333334</v>
      </c>
      <c r="G41" s="18"/>
      <c r="H41" s="18"/>
      <c r="I41" s="84">
        <f>SUM(I38:I40)</f>
        <v>100</v>
      </c>
      <c r="J41" s="58">
        <f t="shared" si="5"/>
        <v>66.66666666666666</v>
      </c>
      <c r="K41" s="84">
        <f>SUM(K38:K40)</f>
        <v>51</v>
      </c>
      <c r="L41" s="58">
        <f t="shared" si="6"/>
        <v>34</v>
      </c>
      <c r="M41" s="84"/>
      <c r="N41" s="58"/>
      <c r="O41" s="18"/>
      <c r="P41" s="18"/>
    </row>
    <row r="42" spans="1:16" ht="19.5" customHeight="1">
      <c r="A42" s="6" t="s">
        <v>17</v>
      </c>
      <c r="B42" s="6">
        <v>51</v>
      </c>
      <c r="C42" s="7">
        <v>46</v>
      </c>
      <c r="D42" s="8">
        <f t="shared" si="4"/>
        <v>90.19607843137256</v>
      </c>
      <c r="E42" s="7">
        <v>5</v>
      </c>
      <c r="F42" s="8">
        <f t="shared" si="7"/>
        <v>9.803921568627452</v>
      </c>
      <c r="G42" s="7"/>
      <c r="H42" s="7"/>
      <c r="I42" s="7">
        <v>25</v>
      </c>
      <c r="J42" s="8">
        <f t="shared" si="5"/>
        <v>49.01960784313725</v>
      </c>
      <c r="K42" s="7">
        <v>26</v>
      </c>
      <c r="L42" s="8">
        <f t="shared" si="6"/>
        <v>50.98039215686274</v>
      </c>
      <c r="M42" s="8"/>
      <c r="N42" s="8"/>
      <c r="O42" s="62"/>
      <c r="P42" s="9"/>
    </row>
    <row r="43" spans="1:16" ht="19.5" customHeight="1">
      <c r="A43" s="10" t="s">
        <v>18</v>
      </c>
      <c r="B43" s="10">
        <v>50</v>
      </c>
      <c r="C43" s="11">
        <v>49</v>
      </c>
      <c r="D43" s="8">
        <f t="shared" si="4"/>
        <v>98</v>
      </c>
      <c r="E43" s="11">
        <v>1</v>
      </c>
      <c r="F43" s="8">
        <f t="shared" si="7"/>
        <v>2</v>
      </c>
      <c r="G43" s="11"/>
      <c r="H43" s="11"/>
      <c r="I43" s="11">
        <v>41</v>
      </c>
      <c r="J43" s="8">
        <f t="shared" si="5"/>
        <v>82</v>
      </c>
      <c r="K43" s="11">
        <v>9</v>
      </c>
      <c r="L43" s="8">
        <f t="shared" si="6"/>
        <v>18</v>
      </c>
      <c r="M43" s="11"/>
      <c r="N43" s="8"/>
      <c r="O43" s="50"/>
      <c r="P43" s="12"/>
    </row>
    <row r="44" spans="1:16" ht="19.5" customHeight="1">
      <c r="A44" s="28" t="s">
        <v>19</v>
      </c>
      <c r="B44" s="28">
        <v>56</v>
      </c>
      <c r="C44" s="13">
        <v>53</v>
      </c>
      <c r="D44" s="14">
        <f t="shared" si="4"/>
        <v>94.64285714285714</v>
      </c>
      <c r="E44" s="13">
        <v>3</v>
      </c>
      <c r="F44" s="30">
        <f t="shared" si="7"/>
        <v>5.357142857142857</v>
      </c>
      <c r="G44" s="13"/>
      <c r="H44" s="13"/>
      <c r="I44" s="13">
        <v>55</v>
      </c>
      <c r="J44" s="14">
        <f t="shared" si="5"/>
        <v>98.21428571428571</v>
      </c>
      <c r="K44" s="13">
        <v>1</v>
      </c>
      <c r="L44" s="14">
        <f t="shared" si="6"/>
        <v>1.7857142857142856</v>
      </c>
      <c r="M44" s="13"/>
      <c r="N44" s="14"/>
      <c r="O44" s="63"/>
      <c r="P44" s="31"/>
    </row>
    <row r="45" spans="1:16" ht="19.5" customHeight="1">
      <c r="A45" s="15" t="s">
        <v>20</v>
      </c>
      <c r="B45" s="15">
        <f>SUM(B42:B44)</f>
        <v>157</v>
      </c>
      <c r="C45" s="17">
        <f>SUM(C42:C44)</f>
        <v>148</v>
      </c>
      <c r="D45" s="24">
        <f t="shared" si="4"/>
        <v>94.26751592356688</v>
      </c>
      <c r="E45" s="18">
        <f>SUM(E42:E44)</f>
        <v>9</v>
      </c>
      <c r="F45" s="19">
        <f t="shared" si="7"/>
        <v>5.7324840764331215</v>
      </c>
      <c r="G45" s="15"/>
      <c r="H45" s="15"/>
      <c r="I45" s="15">
        <f>SUM(I42:I44)</f>
        <v>121</v>
      </c>
      <c r="J45" s="24">
        <f t="shared" si="5"/>
        <v>77.07006369426752</v>
      </c>
      <c r="K45" s="15">
        <f>SUM(K42:K44)</f>
        <v>36</v>
      </c>
      <c r="L45" s="24">
        <f t="shared" si="6"/>
        <v>22.929936305732486</v>
      </c>
      <c r="M45" s="15"/>
      <c r="N45" s="24"/>
      <c r="O45" s="64"/>
      <c r="P45" s="65"/>
    </row>
    <row r="46" spans="1:16" ht="19.5" customHeight="1">
      <c r="A46" s="6" t="s">
        <v>21</v>
      </c>
      <c r="B46" s="6">
        <v>57</v>
      </c>
      <c r="C46" s="7">
        <v>53</v>
      </c>
      <c r="D46" s="8">
        <f t="shared" si="4"/>
        <v>92.98245614035088</v>
      </c>
      <c r="E46" s="7">
        <v>4</v>
      </c>
      <c r="F46" s="60">
        <f t="shared" si="7"/>
        <v>7.017543859649122</v>
      </c>
      <c r="G46" s="7"/>
      <c r="H46" s="7"/>
      <c r="I46" s="7">
        <v>30</v>
      </c>
      <c r="J46" s="8">
        <f t="shared" si="5"/>
        <v>52.63157894736842</v>
      </c>
      <c r="K46" s="7">
        <v>27</v>
      </c>
      <c r="L46" s="8">
        <f t="shared" si="6"/>
        <v>47.368421052631575</v>
      </c>
      <c r="M46" s="7"/>
      <c r="N46" s="8"/>
      <c r="O46" s="62"/>
      <c r="P46" s="9"/>
    </row>
    <row r="47" spans="1:16" ht="19.5" customHeight="1">
      <c r="A47" s="10" t="s">
        <v>22</v>
      </c>
      <c r="B47" s="10">
        <v>62</v>
      </c>
      <c r="C47" s="11">
        <v>59</v>
      </c>
      <c r="D47" s="8">
        <f t="shared" si="4"/>
        <v>95.16129032258065</v>
      </c>
      <c r="E47" s="11">
        <v>3</v>
      </c>
      <c r="F47" s="19">
        <f t="shared" si="7"/>
        <v>4.838709677419355</v>
      </c>
      <c r="G47" s="11"/>
      <c r="H47" s="11"/>
      <c r="I47" s="11">
        <v>41</v>
      </c>
      <c r="J47" s="8">
        <f t="shared" si="5"/>
        <v>66.12903225806451</v>
      </c>
      <c r="K47" s="11">
        <v>21</v>
      </c>
      <c r="L47" s="8">
        <f t="shared" si="6"/>
        <v>33.87096774193548</v>
      </c>
      <c r="M47" s="11"/>
      <c r="N47" s="8"/>
      <c r="O47" s="50"/>
      <c r="P47" s="12"/>
    </row>
    <row r="48" spans="1:16" ht="19.5" customHeight="1">
      <c r="A48" s="28" t="s">
        <v>23</v>
      </c>
      <c r="B48" s="28">
        <v>59</v>
      </c>
      <c r="C48" s="13">
        <v>56</v>
      </c>
      <c r="D48" s="14">
        <f t="shared" si="4"/>
        <v>94.91525423728814</v>
      </c>
      <c r="E48" s="13">
        <v>3</v>
      </c>
      <c r="F48" s="30">
        <f t="shared" si="7"/>
        <v>5.084745762711865</v>
      </c>
      <c r="G48" s="13"/>
      <c r="H48" s="13"/>
      <c r="I48" s="13">
        <v>57</v>
      </c>
      <c r="J48" s="14">
        <f t="shared" si="5"/>
        <v>96.61016949152543</v>
      </c>
      <c r="K48" s="13">
        <v>2</v>
      </c>
      <c r="L48" s="14">
        <f t="shared" si="6"/>
        <v>3.389830508474576</v>
      </c>
      <c r="M48" s="13"/>
      <c r="N48" s="14"/>
      <c r="O48" s="63"/>
      <c r="P48" s="31"/>
    </row>
    <row r="49" spans="1:16" ht="19.5" customHeight="1">
      <c r="A49" s="15" t="s">
        <v>24</v>
      </c>
      <c r="B49" s="15">
        <f>SUM(B46:B48)</f>
        <v>178</v>
      </c>
      <c r="C49" s="15">
        <f>SUM(C46:C48)</f>
        <v>168</v>
      </c>
      <c r="D49" s="24">
        <f t="shared" si="4"/>
        <v>94.3820224719101</v>
      </c>
      <c r="E49" s="15">
        <f>SUM(E46:E48)</f>
        <v>10</v>
      </c>
      <c r="F49" s="60">
        <f t="shared" si="7"/>
        <v>5.617977528089887</v>
      </c>
      <c r="G49" s="15"/>
      <c r="H49" s="15"/>
      <c r="I49" s="15">
        <f>SUM(I46:I48)</f>
        <v>128</v>
      </c>
      <c r="J49" s="24">
        <f t="shared" si="5"/>
        <v>71.91011235955057</v>
      </c>
      <c r="K49" s="15">
        <f>SUM(K46:K48)</f>
        <v>50</v>
      </c>
      <c r="L49" s="24">
        <f t="shared" si="6"/>
        <v>28.08988764044944</v>
      </c>
      <c r="M49" s="15"/>
      <c r="N49" s="24"/>
      <c r="O49" s="64"/>
      <c r="P49" s="65"/>
    </row>
    <row r="50" spans="1:16" ht="19.5" customHeight="1">
      <c r="A50" s="6" t="s">
        <v>25</v>
      </c>
      <c r="B50" s="6">
        <v>55</v>
      </c>
      <c r="C50" s="22">
        <v>52</v>
      </c>
      <c r="D50" s="8">
        <f t="shared" si="4"/>
        <v>94.54545454545455</v>
      </c>
      <c r="E50" s="22">
        <v>3</v>
      </c>
      <c r="F50" s="107">
        <f t="shared" si="7"/>
        <v>5.454545454545454</v>
      </c>
      <c r="G50" s="7"/>
      <c r="H50" s="7"/>
      <c r="I50" s="7">
        <v>49</v>
      </c>
      <c r="J50" s="8">
        <f t="shared" si="5"/>
        <v>89.0909090909091</v>
      </c>
      <c r="K50" s="7">
        <v>6</v>
      </c>
      <c r="L50" s="8">
        <f t="shared" si="6"/>
        <v>10.909090909090908</v>
      </c>
      <c r="M50" s="7"/>
      <c r="N50" s="8"/>
      <c r="O50" s="62"/>
      <c r="P50" s="9"/>
    </row>
    <row r="51" spans="1:16" ht="19.5" customHeight="1">
      <c r="A51" s="10" t="s">
        <v>26</v>
      </c>
      <c r="B51" s="10">
        <v>55</v>
      </c>
      <c r="C51" s="27">
        <v>55</v>
      </c>
      <c r="D51" s="22">
        <f t="shared" si="4"/>
        <v>100</v>
      </c>
      <c r="E51" s="27"/>
      <c r="F51" s="108"/>
      <c r="G51" s="11"/>
      <c r="H51" s="11"/>
      <c r="I51" s="11">
        <v>53</v>
      </c>
      <c r="J51" s="8">
        <f t="shared" si="5"/>
        <v>96.36363636363636</v>
      </c>
      <c r="K51" s="11">
        <v>2</v>
      </c>
      <c r="L51" s="8">
        <f t="shared" si="6"/>
        <v>3.6363636363636362</v>
      </c>
      <c r="M51" s="11"/>
      <c r="N51" s="8"/>
      <c r="O51" s="50"/>
      <c r="P51" s="12"/>
    </row>
    <row r="52" spans="1:16" ht="19.5" customHeight="1" thickBot="1">
      <c r="A52" s="66" t="s">
        <v>27</v>
      </c>
      <c r="B52" s="66">
        <f>SUM(B50:B51)</f>
        <v>110</v>
      </c>
      <c r="C52" s="67">
        <f>SUM(C50:C51)</f>
        <v>107</v>
      </c>
      <c r="D52" s="68">
        <f t="shared" si="4"/>
        <v>97.27272727272728</v>
      </c>
      <c r="E52" s="66">
        <v>3</v>
      </c>
      <c r="F52" s="60">
        <f t="shared" si="7"/>
        <v>2.727272727272727</v>
      </c>
      <c r="G52" s="66"/>
      <c r="H52" s="66"/>
      <c r="I52" s="66">
        <f>SUM(I50:I51)</f>
        <v>102</v>
      </c>
      <c r="J52" s="68">
        <f t="shared" si="5"/>
        <v>92.72727272727272</v>
      </c>
      <c r="K52" s="66">
        <f>SUM(K50:K51)</f>
        <v>8</v>
      </c>
      <c r="L52" s="68">
        <f t="shared" si="6"/>
        <v>7.2727272727272725</v>
      </c>
      <c r="M52" s="66"/>
      <c r="N52" s="68"/>
      <c r="O52" s="69"/>
      <c r="P52" s="66"/>
    </row>
    <row r="53" spans="1:16" ht="19.5" customHeight="1" thickBot="1">
      <c r="A53" s="37" t="s">
        <v>28</v>
      </c>
      <c r="B53" s="37">
        <f>B41+B45+B49+B52</f>
        <v>595</v>
      </c>
      <c r="C53" s="38">
        <f>C41+C45+C49+C52</f>
        <v>565</v>
      </c>
      <c r="D53" s="70">
        <f t="shared" si="4"/>
        <v>94.9579831932773</v>
      </c>
      <c r="E53" s="40" t="s">
        <v>31</v>
      </c>
      <c r="F53" s="39">
        <v>5</v>
      </c>
      <c r="G53" s="37"/>
      <c r="H53" s="37"/>
      <c r="I53" s="37">
        <f>I41+I45+I49+I52</f>
        <v>451</v>
      </c>
      <c r="J53" s="70">
        <f t="shared" si="5"/>
        <v>75.7983193277311</v>
      </c>
      <c r="K53" s="37">
        <f>K41+K45+K49+K52</f>
        <v>145</v>
      </c>
      <c r="L53" s="70">
        <f t="shared" si="6"/>
        <v>24.369747899159663</v>
      </c>
      <c r="M53" s="37"/>
      <c r="N53" s="70"/>
      <c r="O53" s="71"/>
      <c r="P53" s="72"/>
    </row>
    <row r="54" spans="2:16" ht="18.75">
      <c r="B54" s="105"/>
      <c r="C54" s="105"/>
      <c r="D54" s="105"/>
      <c r="E54" s="105"/>
      <c r="F54" s="105"/>
      <c r="G54" s="105"/>
      <c r="H54" s="105"/>
      <c r="I54" s="105"/>
      <c r="J54" s="105"/>
      <c r="K54" s="110" t="s">
        <v>33</v>
      </c>
      <c r="L54" s="110"/>
      <c r="M54" s="110"/>
      <c r="N54" s="110"/>
      <c r="O54" s="110"/>
      <c r="P54" s="110"/>
    </row>
    <row r="55" spans="2:16" ht="18.75">
      <c r="B55" s="106"/>
      <c r="C55" s="106"/>
      <c r="D55" s="106"/>
      <c r="E55" s="106"/>
      <c r="F55" s="106"/>
      <c r="G55" s="106"/>
      <c r="H55" s="106"/>
      <c r="I55" s="106"/>
      <c r="J55" s="106"/>
      <c r="K55" s="101"/>
      <c r="L55" s="102"/>
      <c r="M55" s="103"/>
      <c r="N55" s="102"/>
      <c r="O55" s="101"/>
      <c r="P55" s="104"/>
    </row>
    <row r="56" spans="2:16" ht="18.75">
      <c r="B56" s="106"/>
      <c r="C56" s="106"/>
      <c r="D56" s="106"/>
      <c r="E56" s="106"/>
      <c r="F56" s="106"/>
      <c r="G56" s="106"/>
      <c r="H56" s="106"/>
      <c r="I56" s="106"/>
      <c r="J56" s="106"/>
      <c r="K56" s="101"/>
      <c r="L56" s="102"/>
      <c r="M56" s="103"/>
      <c r="N56" s="102"/>
      <c r="O56" s="101"/>
      <c r="P56" s="104"/>
    </row>
    <row r="57" spans="2:16" ht="18.75">
      <c r="B57" s="42"/>
      <c r="C57" s="42"/>
      <c r="D57" s="42"/>
      <c r="E57" s="42"/>
      <c r="F57" s="42"/>
      <c r="G57" s="42"/>
      <c r="H57" s="42"/>
      <c r="I57" s="42"/>
      <c r="J57" s="42"/>
      <c r="K57" s="101"/>
      <c r="L57" s="102"/>
      <c r="M57" s="103"/>
      <c r="N57" s="102"/>
      <c r="O57" s="101"/>
      <c r="P57" s="104"/>
    </row>
    <row r="58" spans="2:16" ht="18.75">
      <c r="B58" s="42"/>
      <c r="C58" s="42"/>
      <c r="D58" s="42"/>
      <c r="E58" s="42"/>
      <c r="F58" s="42"/>
      <c r="G58" s="42"/>
      <c r="H58" s="42"/>
      <c r="I58" s="42"/>
      <c r="J58" s="42"/>
      <c r="K58" s="111" t="s">
        <v>34</v>
      </c>
      <c r="L58" s="111"/>
      <c r="M58" s="111"/>
      <c r="N58" s="111"/>
      <c r="O58" s="111"/>
      <c r="P58" s="111"/>
    </row>
    <row r="59" spans="1:4" ht="16.5">
      <c r="A59" s="112" t="s">
        <v>0</v>
      </c>
      <c r="B59" s="112"/>
      <c r="C59" s="112"/>
      <c r="D59" s="112"/>
    </row>
    <row r="60" spans="1:4" ht="16.5">
      <c r="A60" s="112" t="s">
        <v>1</v>
      </c>
      <c r="B60" s="112"/>
      <c r="C60" s="112"/>
      <c r="D60" s="112"/>
    </row>
    <row r="61" spans="1:4" ht="16.5">
      <c r="A61" s="1"/>
      <c r="B61" s="1"/>
      <c r="C61" s="1"/>
      <c r="D61" s="1"/>
    </row>
    <row r="62" spans="1:16" ht="21.75">
      <c r="A62" s="113" t="s">
        <v>36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</row>
    <row r="63" spans="1:16" ht="21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8.75">
      <c r="A64" s="3" t="s">
        <v>2</v>
      </c>
      <c r="B64" s="3" t="s">
        <v>3</v>
      </c>
      <c r="C64" s="114" t="s">
        <v>4</v>
      </c>
      <c r="D64" s="115"/>
      <c r="E64" s="115"/>
      <c r="F64" s="115"/>
      <c r="G64" s="115"/>
      <c r="H64" s="116"/>
      <c r="I64" s="114" t="s">
        <v>5</v>
      </c>
      <c r="J64" s="115"/>
      <c r="K64" s="115"/>
      <c r="L64" s="115"/>
      <c r="M64" s="115"/>
      <c r="N64" s="115"/>
      <c r="O64" s="115"/>
      <c r="P64" s="116"/>
    </row>
    <row r="65" spans="1:16" ht="18.75">
      <c r="A65" s="4"/>
      <c r="B65" s="4"/>
      <c r="C65" s="114" t="s">
        <v>6</v>
      </c>
      <c r="D65" s="116"/>
      <c r="E65" s="114" t="s">
        <v>7</v>
      </c>
      <c r="F65" s="116"/>
      <c r="G65" s="114" t="s">
        <v>8</v>
      </c>
      <c r="H65" s="116"/>
      <c r="I65" s="114" t="s">
        <v>9</v>
      </c>
      <c r="J65" s="116"/>
      <c r="K65" s="114" t="s">
        <v>7</v>
      </c>
      <c r="L65" s="116"/>
      <c r="M65" s="114" t="s">
        <v>8</v>
      </c>
      <c r="N65" s="116"/>
      <c r="O65" s="114" t="s">
        <v>10</v>
      </c>
      <c r="P65" s="116"/>
    </row>
    <row r="66" spans="1:16" ht="18.75">
      <c r="A66" s="5"/>
      <c r="B66" s="5"/>
      <c r="C66" s="5" t="s">
        <v>11</v>
      </c>
      <c r="D66" s="5" t="s">
        <v>12</v>
      </c>
      <c r="E66" s="5" t="s">
        <v>11</v>
      </c>
      <c r="F66" s="5" t="s">
        <v>12</v>
      </c>
      <c r="G66" s="5" t="s">
        <v>11</v>
      </c>
      <c r="H66" s="5" t="s">
        <v>12</v>
      </c>
      <c r="I66" s="5" t="s">
        <v>11</v>
      </c>
      <c r="J66" s="5" t="s">
        <v>12</v>
      </c>
      <c r="K66" s="5" t="s">
        <v>11</v>
      </c>
      <c r="L66" s="5" t="s">
        <v>12</v>
      </c>
      <c r="M66" s="5" t="s">
        <v>11</v>
      </c>
      <c r="N66" s="5" t="s">
        <v>12</v>
      </c>
      <c r="O66" s="5" t="s">
        <v>11</v>
      </c>
      <c r="P66" s="5" t="s">
        <v>12</v>
      </c>
    </row>
    <row r="67" spans="1:16" ht="19.5" customHeight="1">
      <c r="A67" s="45" t="s">
        <v>13</v>
      </c>
      <c r="B67" s="45">
        <v>48</v>
      </c>
      <c r="C67" s="46">
        <v>43</v>
      </c>
      <c r="D67" s="47">
        <f>C67/B67*100</f>
        <v>89.58333333333334</v>
      </c>
      <c r="E67" s="46">
        <v>5</v>
      </c>
      <c r="F67" s="47">
        <f>E67/B67*100</f>
        <v>10.416666666666668</v>
      </c>
      <c r="G67" s="46"/>
      <c r="H67" s="46"/>
      <c r="I67" s="46">
        <v>16</v>
      </c>
      <c r="J67" s="47">
        <f>I67/B67*100</f>
        <v>33.33333333333333</v>
      </c>
      <c r="K67" s="46">
        <v>31</v>
      </c>
      <c r="L67" s="47">
        <f>K67/B67*100</f>
        <v>64.58333333333334</v>
      </c>
      <c r="M67" s="46">
        <v>1</v>
      </c>
      <c r="N67" s="47">
        <f>M67/B67*100</f>
        <v>2.083333333333333</v>
      </c>
      <c r="O67" s="46"/>
      <c r="P67" s="49"/>
    </row>
    <row r="68" spans="1:16" ht="19.5" customHeight="1">
      <c r="A68" s="10" t="s">
        <v>14</v>
      </c>
      <c r="B68" s="10">
        <v>50</v>
      </c>
      <c r="C68" s="11">
        <v>47</v>
      </c>
      <c r="D68" s="27">
        <f aca="true" t="shared" si="8" ref="D68:D82">C68/B68*100</f>
        <v>94</v>
      </c>
      <c r="E68" s="11">
        <v>3</v>
      </c>
      <c r="F68" s="47">
        <f>E68/B68*100</f>
        <v>6</v>
      </c>
      <c r="G68" s="11"/>
      <c r="H68" s="11"/>
      <c r="I68" s="11">
        <v>30</v>
      </c>
      <c r="J68" s="23">
        <f aca="true" t="shared" si="9" ref="J68:J82">I68/B68*100</f>
        <v>60</v>
      </c>
      <c r="K68" s="11">
        <v>20</v>
      </c>
      <c r="L68" s="23">
        <f aca="true" t="shared" si="10" ref="L68:L82">K68/B68*100</f>
        <v>40</v>
      </c>
      <c r="M68" s="11"/>
      <c r="N68" s="23"/>
      <c r="O68" s="11"/>
      <c r="P68" s="12"/>
    </row>
    <row r="69" spans="1:16" ht="19.5" customHeight="1">
      <c r="A69" s="51" t="s">
        <v>15</v>
      </c>
      <c r="B69" s="51">
        <v>52</v>
      </c>
      <c r="C69" s="52">
        <v>51</v>
      </c>
      <c r="D69" s="53">
        <f t="shared" si="8"/>
        <v>98.07692307692307</v>
      </c>
      <c r="E69" s="52">
        <v>1</v>
      </c>
      <c r="F69" s="47">
        <f>E69/B69*100</f>
        <v>1.9230769230769231</v>
      </c>
      <c r="G69" s="52"/>
      <c r="H69" s="52"/>
      <c r="I69" s="52">
        <v>45</v>
      </c>
      <c r="J69" s="54">
        <f t="shared" si="9"/>
        <v>86.53846153846155</v>
      </c>
      <c r="K69" s="52">
        <v>7</v>
      </c>
      <c r="L69" s="54">
        <f t="shared" si="10"/>
        <v>13.461538461538462</v>
      </c>
      <c r="M69" s="52"/>
      <c r="N69" s="54"/>
      <c r="O69" s="52"/>
      <c r="P69" s="55"/>
    </row>
    <row r="70" spans="1:16" ht="19.5" customHeight="1">
      <c r="A70" s="15" t="s">
        <v>16</v>
      </c>
      <c r="B70" s="56">
        <f>SUM(B67:B69)</f>
        <v>150</v>
      </c>
      <c r="C70" s="57">
        <f>SUM(C67:C69)</f>
        <v>141</v>
      </c>
      <c r="D70" s="73">
        <f t="shared" si="8"/>
        <v>94</v>
      </c>
      <c r="E70" s="59">
        <f>SUM(E67:E69)</f>
        <v>9</v>
      </c>
      <c r="F70" s="73">
        <f aca="true" t="shared" si="11" ref="F70:F82">E70/B70*100</f>
        <v>6</v>
      </c>
      <c r="G70" s="59"/>
      <c r="H70" s="74"/>
      <c r="I70" s="61">
        <f>SUM(I67:I69)</f>
        <v>91</v>
      </c>
      <c r="J70" s="73">
        <f t="shared" si="9"/>
        <v>60.66666666666667</v>
      </c>
      <c r="K70" s="61">
        <f>SUM(K67:K69)</f>
        <v>58</v>
      </c>
      <c r="L70" s="73">
        <f t="shared" si="10"/>
        <v>38.666666666666664</v>
      </c>
      <c r="M70" s="61">
        <f>SUM(M67:M69)</f>
        <v>1</v>
      </c>
      <c r="N70" s="73">
        <f>M70/B70*100</f>
        <v>0.6666666666666667</v>
      </c>
      <c r="O70" s="59"/>
      <c r="P70" s="59"/>
    </row>
    <row r="71" spans="1:16" ht="19.5" customHeight="1">
      <c r="A71" s="45" t="s">
        <v>17</v>
      </c>
      <c r="B71" s="45">
        <v>51</v>
      </c>
      <c r="C71" s="46">
        <v>46</v>
      </c>
      <c r="D71" s="47">
        <f t="shared" si="8"/>
        <v>90.19607843137256</v>
      </c>
      <c r="E71" s="46">
        <v>5</v>
      </c>
      <c r="F71" s="47">
        <f t="shared" si="11"/>
        <v>9.803921568627452</v>
      </c>
      <c r="G71" s="46"/>
      <c r="H71" s="46"/>
      <c r="I71" s="46">
        <v>17</v>
      </c>
      <c r="J71" s="47">
        <f t="shared" si="9"/>
        <v>33.33333333333333</v>
      </c>
      <c r="K71" s="46">
        <v>34</v>
      </c>
      <c r="L71" s="47">
        <f t="shared" si="10"/>
        <v>66.66666666666666</v>
      </c>
      <c r="M71" s="47"/>
      <c r="N71" s="73"/>
      <c r="O71" s="46"/>
      <c r="P71" s="49"/>
    </row>
    <row r="72" spans="1:16" ht="19.5" customHeight="1">
      <c r="A72" s="10" t="s">
        <v>18</v>
      </c>
      <c r="B72" s="10">
        <v>50</v>
      </c>
      <c r="C72" s="11">
        <v>47</v>
      </c>
      <c r="D72" s="23">
        <f t="shared" si="8"/>
        <v>94</v>
      </c>
      <c r="E72" s="11">
        <v>3</v>
      </c>
      <c r="F72" s="23">
        <f t="shared" si="11"/>
        <v>6</v>
      </c>
      <c r="G72" s="11"/>
      <c r="H72" s="11"/>
      <c r="I72" s="11">
        <v>38</v>
      </c>
      <c r="J72" s="23">
        <f t="shared" si="9"/>
        <v>76</v>
      </c>
      <c r="K72" s="11">
        <v>12</v>
      </c>
      <c r="L72" s="23">
        <f t="shared" si="10"/>
        <v>24</v>
      </c>
      <c r="M72" s="11"/>
      <c r="N72" s="73"/>
      <c r="O72" s="11"/>
      <c r="P72" s="12"/>
    </row>
    <row r="73" spans="1:16" ht="19.5" customHeight="1">
      <c r="A73" s="51" t="s">
        <v>19</v>
      </c>
      <c r="B73" s="51">
        <v>56</v>
      </c>
      <c r="C73" s="52">
        <v>53</v>
      </c>
      <c r="D73" s="53">
        <f t="shared" si="8"/>
        <v>94.64285714285714</v>
      </c>
      <c r="E73" s="52">
        <v>3</v>
      </c>
      <c r="F73" s="53">
        <f t="shared" si="11"/>
        <v>5.357142857142857</v>
      </c>
      <c r="G73" s="52"/>
      <c r="H73" s="52"/>
      <c r="I73" s="52">
        <v>54</v>
      </c>
      <c r="J73" s="54">
        <f t="shared" si="9"/>
        <v>96.42857142857143</v>
      </c>
      <c r="K73" s="52">
        <v>2</v>
      </c>
      <c r="L73" s="54">
        <f t="shared" si="10"/>
        <v>3.571428571428571</v>
      </c>
      <c r="M73" s="52"/>
      <c r="N73" s="73"/>
      <c r="O73" s="52"/>
      <c r="P73" s="55"/>
    </row>
    <row r="74" spans="1:16" ht="19.5" customHeight="1">
      <c r="A74" s="15" t="s">
        <v>20</v>
      </c>
      <c r="B74" s="15">
        <f>SUM(B71:B73)</f>
        <v>157</v>
      </c>
      <c r="C74" s="17">
        <f>SUM(C71:C73)</f>
        <v>146</v>
      </c>
      <c r="D74" s="75">
        <f t="shared" si="8"/>
        <v>92.99363057324841</v>
      </c>
      <c r="E74" s="18">
        <f>SUM(E71:E73)</f>
        <v>11</v>
      </c>
      <c r="F74" s="75">
        <f t="shared" si="11"/>
        <v>7.006369426751593</v>
      </c>
      <c r="G74" s="15"/>
      <c r="H74" s="45"/>
      <c r="I74" s="15">
        <f>SUM(I71:I73)</f>
        <v>109</v>
      </c>
      <c r="J74" s="75">
        <f t="shared" si="9"/>
        <v>69.42675159235668</v>
      </c>
      <c r="K74" s="15">
        <f>SUM(K71:K73)</f>
        <v>48</v>
      </c>
      <c r="L74" s="75">
        <f t="shared" si="10"/>
        <v>30.573248407643312</v>
      </c>
      <c r="M74" s="15"/>
      <c r="N74" s="73">
        <f>M74/B74*100</f>
        <v>0</v>
      </c>
      <c r="O74" s="15"/>
      <c r="P74" s="65"/>
    </row>
    <row r="75" spans="1:16" ht="19.5" customHeight="1">
      <c r="A75" s="45" t="s">
        <v>21</v>
      </c>
      <c r="B75" s="45">
        <v>57</v>
      </c>
      <c r="C75" s="46">
        <v>53</v>
      </c>
      <c r="D75" s="47">
        <f t="shared" si="8"/>
        <v>92.98245614035088</v>
      </c>
      <c r="E75" s="46">
        <v>4</v>
      </c>
      <c r="F75" s="47">
        <f t="shared" si="11"/>
        <v>7.017543859649122</v>
      </c>
      <c r="G75" s="46"/>
      <c r="H75" s="46"/>
      <c r="I75" s="46">
        <v>28</v>
      </c>
      <c r="J75" s="47">
        <f t="shared" si="9"/>
        <v>49.122807017543856</v>
      </c>
      <c r="K75" s="46">
        <v>29</v>
      </c>
      <c r="L75" s="47">
        <f t="shared" si="10"/>
        <v>50.877192982456144</v>
      </c>
      <c r="M75" s="46"/>
      <c r="N75" s="47">
        <f>M75/B75*100</f>
        <v>0</v>
      </c>
      <c r="O75" s="46"/>
      <c r="P75" s="9"/>
    </row>
    <row r="76" spans="1:16" ht="19.5" customHeight="1">
      <c r="A76" s="10" t="s">
        <v>22</v>
      </c>
      <c r="B76" s="10">
        <v>62</v>
      </c>
      <c r="C76" s="11">
        <v>59</v>
      </c>
      <c r="D76" s="23">
        <f t="shared" si="8"/>
        <v>95.16129032258065</v>
      </c>
      <c r="E76" s="11">
        <v>3</v>
      </c>
      <c r="F76" s="23">
        <f t="shared" si="11"/>
        <v>4.838709677419355</v>
      </c>
      <c r="G76" s="11"/>
      <c r="H76" s="11"/>
      <c r="I76" s="11">
        <v>38</v>
      </c>
      <c r="J76" s="23">
        <f t="shared" si="9"/>
        <v>61.29032258064516</v>
      </c>
      <c r="K76" s="11">
        <v>24</v>
      </c>
      <c r="L76" s="23">
        <f t="shared" si="10"/>
        <v>38.70967741935484</v>
      </c>
      <c r="M76" s="11"/>
      <c r="N76" s="23"/>
      <c r="O76" s="11"/>
      <c r="P76" s="12"/>
    </row>
    <row r="77" spans="1:16" ht="19.5" customHeight="1">
      <c r="A77" s="51" t="s">
        <v>23</v>
      </c>
      <c r="B77" s="51">
        <v>59</v>
      </c>
      <c r="C77" s="52">
        <v>56</v>
      </c>
      <c r="D77" s="54">
        <f t="shared" si="8"/>
        <v>94.91525423728814</v>
      </c>
      <c r="E77" s="52">
        <v>3</v>
      </c>
      <c r="F77" s="54">
        <f t="shared" si="11"/>
        <v>5.084745762711865</v>
      </c>
      <c r="G77" s="52"/>
      <c r="H77" s="52"/>
      <c r="I77" s="52">
        <v>30</v>
      </c>
      <c r="J77" s="54">
        <f t="shared" si="9"/>
        <v>50.847457627118644</v>
      </c>
      <c r="K77" s="52">
        <v>25</v>
      </c>
      <c r="L77" s="54">
        <f t="shared" si="10"/>
        <v>42.3728813559322</v>
      </c>
      <c r="M77" s="52">
        <v>4</v>
      </c>
      <c r="N77" s="54"/>
      <c r="O77" s="52"/>
      <c r="P77" s="31"/>
    </row>
    <row r="78" spans="1:16" ht="19.5" customHeight="1">
      <c r="A78" s="15" t="s">
        <v>24</v>
      </c>
      <c r="B78" s="15">
        <f>SUM(B75:B77)</f>
        <v>178</v>
      </c>
      <c r="C78" s="15">
        <f>SUM(C75:C77)</f>
        <v>168</v>
      </c>
      <c r="D78" s="75">
        <f t="shared" si="8"/>
        <v>94.3820224719101</v>
      </c>
      <c r="E78" s="15">
        <f>SUM(E75:E77)</f>
        <v>10</v>
      </c>
      <c r="F78" s="75">
        <f t="shared" si="11"/>
        <v>5.617977528089887</v>
      </c>
      <c r="G78" s="15"/>
      <c r="H78" s="45"/>
      <c r="I78" s="15">
        <f>SUM(I75:I77)</f>
        <v>96</v>
      </c>
      <c r="J78" s="75">
        <f t="shared" si="9"/>
        <v>53.93258426966292</v>
      </c>
      <c r="K78" s="15">
        <f>SUM(K75:K77)</f>
        <v>78</v>
      </c>
      <c r="L78" s="75">
        <f t="shared" si="10"/>
        <v>43.82022471910113</v>
      </c>
      <c r="M78" s="15">
        <f>SUM(M75:M77)</f>
        <v>4</v>
      </c>
      <c r="N78" s="75">
        <f>M78/B78*100</f>
        <v>2.247191011235955</v>
      </c>
      <c r="O78" s="15"/>
      <c r="P78" s="65"/>
    </row>
    <row r="79" spans="1:16" ht="19.5" customHeight="1">
      <c r="A79" s="45" t="s">
        <v>25</v>
      </c>
      <c r="B79" s="45">
        <v>55</v>
      </c>
      <c r="C79" s="76">
        <v>52</v>
      </c>
      <c r="D79" s="76">
        <f t="shared" si="8"/>
        <v>94.54545454545455</v>
      </c>
      <c r="E79" s="76">
        <v>3</v>
      </c>
      <c r="F79" s="75">
        <f t="shared" si="11"/>
        <v>5.454545454545454</v>
      </c>
      <c r="G79" s="46"/>
      <c r="H79" s="46"/>
      <c r="I79" s="46">
        <v>49</v>
      </c>
      <c r="J79" s="47">
        <f t="shared" si="9"/>
        <v>89.0909090909091</v>
      </c>
      <c r="K79" s="46">
        <v>6</v>
      </c>
      <c r="L79" s="47">
        <f t="shared" si="10"/>
        <v>10.909090909090908</v>
      </c>
      <c r="M79" s="46"/>
      <c r="N79" s="47"/>
      <c r="O79" s="46"/>
      <c r="P79" s="49"/>
    </row>
    <row r="80" spans="1:16" ht="19.5" customHeight="1">
      <c r="A80" s="10" t="s">
        <v>26</v>
      </c>
      <c r="B80" s="10">
        <v>55</v>
      </c>
      <c r="C80" s="27">
        <v>53</v>
      </c>
      <c r="D80" s="27">
        <f t="shared" si="8"/>
        <v>96.36363636363636</v>
      </c>
      <c r="E80" s="27">
        <v>2</v>
      </c>
      <c r="F80" s="109">
        <f t="shared" si="11"/>
        <v>3.6363636363636362</v>
      </c>
      <c r="G80" s="11"/>
      <c r="H80" s="11"/>
      <c r="I80" s="11">
        <v>50</v>
      </c>
      <c r="J80" s="23">
        <f t="shared" si="9"/>
        <v>90.9090909090909</v>
      </c>
      <c r="K80" s="11">
        <v>5</v>
      </c>
      <c r="L80" s="23">
        <f t="shared" si="10"/>
        <v>9.090909090909092</v>
      </c>
      <c r="M80" s="11"/>
      <c r="N80" s="23"/>
      <c r="O80" s="11"/>
      <c r="P80" s="12"/>
    </row>
    <row r="81" spans="1:16" ht="19.5" customHeight="1" thickBot="1">
      <c r="A81" s="77" t="s">
        <v>27</v>
      </c>
      <c r="B81" s="66">
        <f>SUM(B79:B80)</f>
        <v>110</v>
      </c>
      <c r="C81" s="67">
        <f>SUM(C79:C80)</f>
        <v>105</v>
      </c>
      <c r="D81" s="67">
        <f t="shared" si="8"/>
        <v>95.45454545454545</v>
      </c>
      <c r="E81" s="67">
        <v>5</v>
      </c>
      <c r="F81" s="75">
        <f t="shared" si="11"/>
        <v>4.545454545454546</v>
      </c>
      <c r="G81" s="66"/>
      <c r="H81" s="66"/>
      <c r="I81" s="66">
        <f>SUM(I79:I80)</f>
        <v>99</v>
      </c>
      <c r="J81" s="68">
        <f t="shared" si="9"/>
        <v>90</v>
      </c>
      <c r="K81" s="66">
        <f>SUM(K79:K80)</f>
        <v>11</v>
      </c>
      <c r="L81" s="68">
        <f t="shared" si="10"/>
        <v>10</v>
      </c>
      <c r="M81" s="66"/>
      <c r="N81" s="68"/>
      <c r="O81" s="66"/>
      <c r="P81" s="78"/>
    </row>
    <row r="82" spans="1:16" ht="19.5" customHeight="1" thickBot="1">
      <c r="A82" s="37" t="s">
        <v>28</v>
      </c>
      <c r="B82" s="37">
        <f>B70+B74+B78+B81</f>
        <v>595</v>
      </c>
      <c r="C82" s="38">
        <f>C70+C74+C78+C81</f>
        <v>560</v>
      </c>
      <c r="D82" s="70">
        <f t="shared" si="8"/>
        <v>94.11764705882352</v>
      </c>
      <c r="E82" s="40" t="s">
        <v>32</v>
      </c>
      <c r="F82" s="70">
        <f t="shared" si="11"/>
        <v>5.88235294117647</v>
      </c>
      <c r="G82" s="37"/>
      <c r="H82" s="41"/>
      <c r="I82" s="37">
        <f>I70+I74+I78+I81</f>
        <v>395</v>
      </c>
      <c r="J82" s="70">
        <f t="shared" si="9"/>
        <v>66.38655462184873</v>
      </c>
      <c r="K82" s="37">
        <f>K70+K74+K78+K81</f>
        <v>195</v>
      </c>
      <c r="L82" s="70">
        <f t="shared" si="10"/>
        <v>32.773109243697476</v>
      </c>
      <c r="M82" s="37">
        <f>M70+M78</f>
        <v>5</v>
      </c>
      <c r="N82" s="70">
        <f>M82/B82*100</f>
        <v>0.8403361344537815</v>
      </c>
      <c r="O82" s="41"/>
      <c r="P82" s="79"/>
    </row>
    <row r="83" spans="11:16" ht="18.75">
      <c r="K83" s="110" t="s">
        <v>33</v>
      </c>
      <c r="L83" s="110"/>
      <c r="M83" s="110"/>
      <c r="N83" s="110"/>
      <c r="O83" s="110"/>
      <c r="P83" s="110"/>
    </row>
    <row r="84" spans="11:16" ht="18.75">
      <c r="K84" s="101"/>
      <c r="L84" s="102"/>
      <c r="M84" s="103"/>
      <c r="N84" s="102"/>
      <c r="O84" s="101"/>
      <c r="P84" s="104"/>
    </row>
    <row r="85" spans="5:16" ht="18.75">
      <c r="E85" s="80"/>
      <c r="K85" s="101"/>
      <c r="L85" s="102"/>
      <c r="M85" s="103"/>
      <c r="N85" s="102"/>
      <c r="O85" s="101"/>
      <c r="P85" s="104"/>
    </row>
    <row r="86" spans="11:16" ht="18.75">
      <c r="K86" s="101"/>
      <c r="L86" s="102"/>
      <c r="M86" s="103"/>
      <c r="N86" s="102"/>
      <c r="O86" s="101"/>
      <c r="P86" s="104"/>
    </row>
    <row r="87" spans="3:16" ht="18.75">
      <c r="C87" s="80"/>
      <c r="K87" s="111" t="s">
        <v>34</v>
      </c>
      <c r="L87" s="111"/>
      <c r="M87" s="111"/>
      <c r="N87" s="111"/>
      <c r="O87" s="111"/>
      <c r="P87" s="111"/>
    </row>
  </sheetData>
  <sheetProtection/>
  <mergeCells count="42">
    <mergeCell ref="A62:P62"/>
    <mergeCell ref="C64:H64"/>
    <mergeCell ref="I64:P64"/>
    <mergeCell ref="K65:L65"/>
    <mergeCell ref="M65:N65"/>
    <mergeCell ref="O65:P65"/>
    <mergeCell ref="C65:D65"/>
    <mergeCell ref="E65:F65"/>
    <mergeCell ref="G65:H65"/>
    <mergeCell ref="I65:J65"/>
    <mergeCell ref="M36:N36"/>
    <mergeCell ref="O36:P36"/>
    <mergeCell ref="A59:D59"/>
    <mergeCell ref="K54:P54"/>
    <mergeCell ref="K58:P58"/>
    <mergeCell ref="A60:D60"/>
    <mergeCell ref="A30:D30"/>
    <mergeCell ref="A31:D31"/>
    <mergeCell ref="A33:P33"/>
    <mergeCell ref="C35:H35"/>
    <mergeCell ref="I35:P35"/>
    <mergeCell ref="C36:D36"/>
    <mergeCell ref="E36:F36"/>
    <mergeCell ref="G36:H36"/>
    <mergeCell ref="I36:J36"/>
    <mergeCell ref="K36:L36"/>
    <mergeCell ref="C7:D7"/>
    <mergeCell ref="E7:F7"/>
    <mergeCell ref="G7:H7"/>
    <mergeCell ref="I7:J7"/>
    <mergeCell ref="K25:P25"/>
    <mergeCell ref="K29:P29"/>
    <mergeCell ref="K83:P83"/>
    <mergeCell ref="K87:P87"/>
    <mergeCell ref="A1:D1"/>
    <mergeCell ref="A2:D2"/>
    <mergeCell ref="A4:P4"/>
    <mergeCell ref="C6:H6"/>
    <mergeCell ref="I6:P6"/>
    <mergeCell ref="K7:L7"/>
    <mergeCell ref="M7:N7"/>
    <mergeCell ref="O7:P7"/>
  </mergeCells>
  <printOptions horizontalCentered="1"/>
  <pageMargins left="0.75" right="0.5" top="0.5" bottom="0.2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Mr Khanh</cp:lastModifiedBy>
  <cp:lastPrinted>2013-01-17T02:40:06Z</cp:lastPrinted>
  <dcterms:created xsi:type="dcterms:W3CDTF">2005-12-31T18:54:47Z</dcterms:created>
  <dcterms:modified xsi:type="dcterms:W3CDTF">2013-01-17T02:40:26Z</dcterms:modified>
  <cp:category/>
  <cp:version/>
  <cp:contentType/>
  <cp:contentStatus/>
</cp:coreProperties>
</file>