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<sst xmlns="http://schemas.openxmlformats.org/spreadsheetml/2006/main" count="138" uniqueCount="36">
  <si>
    <t>Phßng gi¸o dôc huyÖn Tø Kú</t>
  </si>
  <si>
    <t>Tr­êng THCS Phan Béi Ch©u</t>
  </si>
  <si>
    <t>Khèi/líp</t>
  </si>
  <si>
    <t>SÜ sè</t>
  </si>
  <si>
    <t>H¹nh kiÓm</t>
  </si>
  <si>
    <t>Häc lùc</t>
  </si>
  <si>
    <t>Tèt</t>
  </si>
  <si>
    <t>Kh¸</t>
  </si>
  <si>
    <t>TB</t>
  </si>
  <si>
    <t>Giái</t>
  </si>
  <si>
    <t>YÕu</t>
  </si>
  <si>
    <t>SL</t>
  </si>
  <si>
    <t>%</t>
  </si>
  <si>
    <t>6A</t>
  </si>
  <si>
    <t>6B</t>
  </si>
  <si>
    <t>6C</t>
  </si>
  <si>
    <t>Khèi 6</t>
  </si>
  <si>
    <t>7A</t>
  </si>
  <si>
    <t>7B</t>
  </si>
  <si>
    <t>7C</t>
  </si>
  <si>
    <t>Khèi 7</t>
  </si>
  <si>
    <t>8A</t>
  </si>
  <si>
    <t>8B</t>
  </si>
  <si>
    <t>Khèi 8</t>
  </si>
  <si>
    <t>9A</t>
  </si>
  <si>
    <t>9B</t>
  </si>
  <si>
    <t>Khèi 9</t>
  </si>
  <si>
    <t>Toµn tr­êng</t>
  </si>
  <si>
    <t>74</t>
  </si>
  <si>
    <t>37</t>
  </si>
  <si>
    <t>36</t>
  </si>
  <si>
    <t>KÕt qu¶ hai mÆt gi¸o dôc  häc kú I n¨m häc 1999 - 2000</t>
  </si>
  <si>
    <t>HiÖu tr­ëng</t>
  </si>
  <si>
    <t>NguyÔn V¨n Khuª</t>
  </si>
  <si>
    <t>kÕt qu¶ hai mÆt gi¸o dôc  häc kú II n¨m häc 1999- 2000</t>
  </si>
  <si>
    <t>KÕt qu¶ hai mÆt gi¸o dôc  c¶ n¨m n¨m häc 1999 - 2000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</si>
</sst>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2"/>
      <name val=".VnTime"/>
      <family val="0"/>
    </font>
    <font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sz val="13"/>
      <name val=".VnTime"/>
      <family val="2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1" fontId="4" fillId="0" borderId="16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6" fillId="0" borderId="25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20" xfId="0" applyNumberForma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6"/>
  <sheetViews>
    <sheetView tabSelected="1" zoomScalePageLayoutView="0" workbookViewId="0" topLeftCell="A71">
      <selection activeCell="H81" sqref="H81"/>
    </sheetView>
  </sheetViews>
  <sheetFormatPr defaultColWidth="8.796875" defaultRowHeight="15"/>
  <cols>
    <col min="1" max="1" width="12.3984375" style="0" customWidth="1"/>
    <col min="3" max="3" width="7.09765625" style="0" customWidth="1"/>
    <col min="4" max="4" width="7.19921875" style="0" customWidth="1"/>
    <col min="5" max="5" width="7.69921875" style="0" customWidth="1"/>
    <col min="6" max="6" width="7" style="0" customWidth="1"/>
    <col min="7" max="7" width="6.59765625" style="0" customWidth="1"/>
    <col min="8" max="8" width="6.09765625" style="0" customWidth="1"/>
    <col min="9" max="9" width="7" style="0" customWidth="1"/>
    <col min="10" max="10" width="7.69921875" style="0" customWidth="1"/>
    <col min="11" max="11" width="6.69921875" style="0" customWidth="1"/>
    <col min="12" max="12" width="7.19921875" style="0" customWidth="1"/>
    <col min="13" max="13" width="6" style="0" customWidth="1"/>
    <col min="14" max="14" width="5.8984375" style="0" customWidth="1"/>
    <col min="15" max="15" width="6.5" style="0" customWidth="1"/>
    <col min="16" max="16" width="6.19921875" style="0" customWidth="1"/>
  </cols>
  <sheetData>
    <row r="1" spans="1:4" ht="16.5">
      <c r="A1" s="102" t="s">
        <v>0</v>
      </c>
      <c r="B1" s="102"/>
      <c r="C1" s="102"/>
      <c r="D1" s="102"/>
    </row>
    <row r="2" spans="1:4" ht="16.5">
      <c r="A2" s="102" t="s">
        <v>1</v>
      </c>
      <c r="B2" s="102"/>
      <c r="C2" s="102"/>
      <c r="D2" s="102"/>
    </row>
    <row r="3" spans="1:16" ht="21.75">
      <c r="A3" s="103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>
      <c r="A5" s="3" t="s">
        <v>2</v>
      </c>
      <c r="B5" s="3" t="s">
        <v>3</v>
      </c>
      <c r="C5" s="104" t="s">
        <v>4</v>
      </c>
      <c r="D5" s="105"/>
      <c r="E5" s="105"/>
      <c r="F5" s="105"/>
      <c r="G5" s="105"/>
      <c r="H5" s="106"/>
      <c r="I5" s="104" t="s">
        <v>5</v>
      </c>
      <c r="J5" s="105"/>
      <c r="K5" s="105"/>
      <c r="L5" s="105"/>
      <c r="M5" s="105"/>
      <c r="N5" s="105"/>
      <c r="O5" s="105"/>
      <c r="P5" s="106"/>
    </row>
    <row r="6" spans="1:16" ht="18.75">
      <c r="A6" s="4"/>
      <c r="B6" s="4"/>
      <c r="C6" s="104" t="s">
        <v>6</v>
      </c>
      <c r="D6" s="106"/>
      <c r="E6" s="104" t="s">
        <v>7</v>
      </c>
      <c r="F6" s="106"/>
      <c r="G6" s="104" t="s">
        <v>8</v>
      </c>
      <c r="H6" s="106"/>
      <c r="I6" s="104" t="s">
        <v>9</v>
      </c>
      <c r="J6" s="106"/>
      <c r="K6" s="104" t="s">
        <v>7</v>
      </c>
      <c r="L6" s="106"/>
      <c r="M6" s="104" t="s">
        <v>8</v>
      </c>
      <c r="N6" s="106"/>
      <c r="O6" s="104" t="s">
        <v>10</v>
      </c>
      <c r="P6" s="106"/>
    </row>
    <row r="7" spans="1:16" ht="18.75">
      <c r="A7" s="5"/>
      <c r="B7" s="5"/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</row>
    <row r="8" spans="1:16" ht="21" customHeight="1">
      <c r="A8" s="6" t="s">
        <v>13</v>
      </c>
      <c r="B8" s="6">
        <v>52</v>
      </c>
      <c r="C8" s="7">
        <v>44</v>
      </c>
      <c r="D8" s="8">
        <f>(C8/B8)*100</f>
        <v>84.61538461538461</v>
      </c>
      <c r="E8" s="7">
        <v>8</v>
      </c>
      <c r="F8" s="8">
        <f>(E8/B8)*100</f>
        <v>15.384615384615385</v>
      </c>
      <c r="G8" s="7"/>
      <c r="H8" s="7"/>
      <c r="I8" s="7">
        <v>24</v>
      </c>
      <c r="J8" s="8">
        <f>(I8/B8)*100</f>
        <v>46.15384615384615</v>
      </c>
      <c r="K8" s="7">
        <v>25</v>
      </c>
      <c r="L8" s="8">
        <f>(K8/B8)*100</f>
        <v>48.07692307692308</v>
      </c>
      <c r="M8" s="7">
        <v>3</v>
      </c>
      <c r="N8" s="8">
        <f>(M8/B8)*100</f>
        <v>5.769230769230769</v>
      </c>
      <c r="O8" s="7"/>
      <c r="P8" s="9"/>
    </row>
    <row r="9" spans="1:16" ht="21" customHeight="1">
      <c r="A9" s="10" t="s">
        <v>14</v>
      </c>
      <c r="B9" s="10">
        <v>52</v>
      </c>
      <c r="C9" s="11">
        <v>49</v>
      </c>
      <c r="D9" s="8">
        <f>(C9/B9)*100</f>
        <v>94.23076923076923</v>
      </c>
      <c r="E9" s="11">
        <v>3</v>
      </c>
      <c r="F9" s="8">
        <f>(E9/B9)*100</f>
        <v>5.769230769230769</v>
      </c>
      <c r="G9" s="11"/>
      <c r="H9" s="11"/>
      <c r="I9" s="11">
        <v>19</v>
      </c>
      <c r="J9" s="8">
        <f>(I9/B9)*100</f>
        <v>36.53846153846153</v>
      </c>
      <c r="K9" s="11">
        <v>33</v>
      </c>
      <c r="L9" s="8">
        <f>(K9/B9)*100</f>
        <v>63.46153846153846</v>
      </c>
      <c r="M9" s="11"/>
      <c r="N9" s="8"/>
      <c r="O9" s="11"/>
      <c r="P9" s="13"/>
    </row>
    <row r="10" spans="1:16" ht="21" customHeight="1">
      <c r="A10" s="10" t="s">
        <v>15</v>
      </c>
      <c r="B10" s="10">
        <v>56</v>
      </c>
      <c r="C10" s="11">
        <v>54</v>
      </c>
      <c r="D10" s="8">
        <f>(C10/B10)*100</f>
        <v>96.42857142857143</v>
      </c>
      <c r="E10" s="11">
        <v>2</v>
      </c>
      <c r="F10" s="8">
        <f>(E10/B10)*100</f>
        <v>3.571428571428571</v>
      </c>
      <c r="G10" s="11"/>
      <c r="H10" s="11"/>
      <c r="I10" s="14">
        <v>48</v>
      </c>
      <c r="J10" s="8">
        <f>(I10/B10)*100</f>
        <v>85.71428571428571</v>
      </c>
      <c r="K10" s="14">
        <v>8</v>
      </c>
      <c r="L10" s="8">
        <f>(K10/B10)*100</f>
        <v>14.285714285714285</v>
      </c>
      <c r="M10" s="14"/>
      <c r="N10" s="56"/>
      <c r="O10" s="11"/>
      <c r="P10" s="13"/>
    </row>
    <row r="11" spans="1:16" ht="21" customHeight="1">
      <c r="A11" s="16" t="s">
        <v>16</v>
      </c>
      <c r="B11" s="16">
        <f>SUM(B8:B10)</f>
        <v>160</v>
      </c>
      <c r="C11" s="17">
        <f>SUM(C8:C10)</f>
        <v>147</v>
      </c>
      <c r="D11" s="23">
        <f>(C11/B11)*100</f>
        <v>91.875</v>
      </c>
      <c r="E11" s="19">
        <f>SUM(E8:E10)</f>
        <v>13</v>
      </c>
      <c r="F11" s="18">
        <v>8</v>
      </c>
      <c r="G11" s="19"/>
      <c r="H11" s="19"/>
      <c r="I11" s="20">
        <f>I8+I9+I10</f>
        <v>91</v>
      </c>
      <c r="J11" s="21">
        <f aca="true" t="shared" si="0" ref="J11:J21">I11/B11*100</f>
        <v>56.875</v>
      </c>
      <c r="K11" s="20">
        <f>K8+K9+K10</f>
        <v>66</v>
      </c>
      <c r="L11" s="21">
        <f aca="true" t="shared" si="1" ref="L11:L21">K11/B11*100</f>
        <v>41.25</v>
      </c>
      <c r="M11" s="20">
        <v>3</v>
      </c>
      <c r="N11" s="21">
        <f aca="true" t="shared" si="2" ref="N11:N23">(M11/B11)*100</f>
        <v>1.875</v>
      </c>
      <c r="O11" s="22"/>
      <c r="P11" s="22"/>
    </row>
    <row r="12" spans="1:16" ht="21" customHeight="1">
      <c r="A12" s="6" t="s">
        <v>17</v>
      </c>
      <c r="B12" s="6">
        <v>59</v>
      </c>
      <c r="C12" s="7">
        <v>46</v>
      </c>
      <c r="D12" s="8">
        <f aca="true" t="shared" si="3" ref="D12:D21">C12/B12*100</f>
        <v>77.96610169491525</v>
      </c>
      <c r="E12" s="7">
        <v>13</v>
      </c>
      <c r="F12" s="8">
        <f>E12/B12*100</f>
        <v>22.033898305084744</v>
      </c>
      <c r="G12" s="7"/>
      <c r="H12" s="7"/>
      <c r="I12" s="7">
        <v>21</v>
      </c>
      <c r="J12" s="8">
        <f t="shared" si="0"/>
        <v>35.59322033898305</v>
      </c>
      <c r="K12" s="7">
        <v>35</v>
      </c>
      <c r="L12" s="8">
        <f t="shared" si="1"/>
        <v>59.32203389830508</v>
      </c>
      <c r="M12" s="26">
        <v>3</v>
      </c>
      <c r="N12" s="8">
        <f t="shared" si="2"/>
        <v>5.084745762711865</v>
      </c>
      <c r="O12" s="7"/>
      <c r="P12" s="9"/>
    </row>
    <row r="13" spans="1:16" ht="21" customHeight="1">
      <c r="A13" s="10" t="s">
        <v>18</v>
      </c>
      <c r="B13" s="10">
        <v>59</v>
      </c>
      <c r="C13" s="11">
        <v>46</v>
      </c>
      <c r="D13" s="8">
        <f t="shared" si="3"/>
        <v>77.96610169491525</v>
      </c>
      <c r="E13" s="11">
        <v>13</v>
      </c>
      <c r="F13" s="8">
        <f>E13/B13*100</f>
        <v>22.033898305084744</v>
      </c>
      <c r="G13" s="11"/>
      <c r="H13" s="11"/>
      <c r="I13" s="11">
        <v>24</v>
      </c>
      <c r="J13" s="8">
        <f t="shared" si="0"/>
        <v>40.67796610169492</v>
      </c>
      <c r="K13" s="11">
        <v>34</v>
      </c>
      <c r="L13" s="8">
        <f t="shared" si="1"/>
        <v>57.6271186440678</v>
      </c>
      <c r="M13" s="11">
        <v>1</v>
      </c>
      <c r="N13" s="8">
        <f t="shared" si="2"/>
        <v>1.694915254237288</v>
      </c>
      <c r="O13" s="11"/>
      <c r="P13" s="13"/>
    </row>
    <row r="14" spans="1:16" ht="21" customHeight="1">
      <c r="A14" s="10" t="s">
        <v>19</v>
      </c>
      <c r="B14" s="10">
        <v>60</v>
      </c>
      <c r="C14" s="11">
        <v>53</v>
      </c>
      <c r="D14" s="8">
        <f t="shared" si="3"/>
        <v>88.33333333333333</v>
      </c>
      <c r="E14" s="11">
        <v>7</v>
      </c>
      <c r="F14" s="8">
        <f>E14/B14*100</f>
        <v>11.666666666666666</v>
      </c>
      <c r="G14" s="11"/>
      <c r="H14" s="11"/>
      <c r="I14" s="11">
        <v>43</v>
      </c>
      <c r="J14" s="8">
        <f t="shared" si="0"/>
        <v>71.66666666666667</v>
      </c>
      <c r="K14" s="11">
        <v>17</v>
      </c>
      <c r="L14" s="8">
        <f t="shared" si="1"/>
        <v>28.333333333333332</v>
      </c>
      <c r="M14" s="11"/>
      <c r="N14" s="56"/>
      <c r="O14" s="11"/>
      <c r="P14" s="13"/>
    </row>
    <row r="15" spans="1:16" ht="21" customHeight="1">
      <c r="A15" s="16" t="s">
        <v>20</v>
      </c>
      <c r="B15" s="16">
        <f>SUM(B12:B14)</f>
        <v>178</v>
      </c>
      <c r="C15" s="23">
        <f>SUM(C12:C14)</f>
        <v>145</v>
      </c>
      <c r="D15" s="18">
        <f t="shared" si="3"/>
        <v>81.46067415730337</v>
      </c>
      <c r="E15" s="19">
        <f>SUM(E12:E14)</f>
        <v>33</v>
      </c>
      <c r="F15" s="18">
        <f>100-D15</f>
        <v>18.539325842696627</v>
      </c>
      <c r="G15" s="16"/>
      <c r="H15" s="16"/>
      <c r="I15" s="16">
        <f>SUM(I12:I14)</f>
        <v>88</v>
      </c>
      <c r="J15" s="24">
        <f t="shared" si="0"/>
        <v>49.43820224719101</v>
      </c>
      <c r="K15" s="16">
        <f>SUM(K12:K14)</f>
        <v>86</v>
      </c>
      <c r="L15" s="24">
        <f t="shared" si="1"/>
        <v>48.31460674157304</v>
      </c>
      <c r="M15" s="78">
        <f>SUM(M12:M14)</f>
        <v>4</v>
      </c>
      <c r="N15" s="21">
        <f t="shared" si="2"/>
        <v>2.247191011235955</v>
      </c>
      <c r="O15" s="20"/>
      <c r="P15" s="25"/>
    </row>
    <row r="16" spans="1:16" ht="21" customHeight="1">
      <c r="A16" s="6" t="s">
        <v>21</v>
      </c>
      <c r="B16" s="6">
        <v>57</v>
      </c>
      <c r="C16" s="7">
        <v>48</v>
      </c>
      <c r="D16" s="8">
        <f t="shared" si="3"/>
        <v>84.21052631578947</v>
      </c>
      <c r="E16" s="7">
        <v>9</v>
      </c>
      <c r="F16" s="8">
        <f>E16/B16*100</f>
        <v>15.789473684210526</v>
      </c>
      <c r="G16" s="7"/>
      <c r="H16" s="7"/>
      <c r="I16" s="7">
        <v>37</v>
      </c>
      <c r="J16" s="8">
        <f t="shared" si="0"/>
        <v>64.91228070175438</v>
      </c>
      <c r="K16" s="7">
        <v>20</v>
      </c>
      <c r="L16" s="8">
        <f t="shared" si="1"/>
        <v>35.08771929824561</v>
      </c>
      <c r="M16" s="7"/>
      <c r="N16" s="8"/>
      <c r="O16" s="7"/>
      <c r="P16" s="9"/>
    </row>
    <row r="17" spans="1:16" ht="21" customHeight="1">
      <c r="A17" s="10" t="s">
        <v>22</v>
      </c>
      <c r="B17" s="10">
        <v>57</v>
      </c>
      <c r="C17" s="11">
        <v>48</v>
      </c>
      <c r="D17" s="26">
        <f t="shared" si="3"/>
        <v>84.21052631578947</v>
      </c>
      <c r="E17" s="11">
        <v>9</v>
      </c>
      <c r="F17" s="8">
        <f>E17/B17*100</f>
        <v>15.789473684210526</v>
      </c>
      <c r="G17" s="11"/>
      <c r="H17" s="11"/>
      <c r="I17" s="11">
        <v>31</v>
      </c>
      <c r="J17" s="8">
        <f t="shared" si="0"/>
        <v>54.385964912280706</v>
      </c>
      <c r="K17" s="11">
        <v>23</v>
      </c>
      <c r="L17" s="8">
        <f t="shared" si="1"/>
        <v>40.35087719298245</v>
      </c>
      <c r="M17" s="11">
        <v>3</v>
      </c>
      <c r="N17" s="8">
        <f t="shared" si="2"/>
        <v>5.263157894736842</v>
      </c>
      <c r="O17" s="11"/>
      <c r="P17" s="13"/>
    </row>
    <row r="18" spans="1:16" ht="21" customHeight="1">
      <c r="A18" s="10"/>
      <c r="B18" s="10"/>
      <c r="C18" s="11"/>
      <c r="D18" s="26"/>
      <c r="E18" s="11"/>
      <c r="F18" s="12"/>
      <c r="G18" s="11"/>
      <c r="H18" s="11"/>
      <c r="I18" s="11"/>
      <c r="J18" s="8"/>
      <c r="K18" s="11"/>
      <c r="L18" s="8"/>
      <c r="M18" s="11"/>
      <c r="N18" s="56"/>
      <c r="O18" s="11"/>
      <c r="P18" s="13"/>
    </row>
    <row r="19" spans="1:16" ht="21" customHeight="1">
      <c r="A19" s="16" t="s">
        <v>23</v>
      </c>
      <c r="B19" s="16">
        <f>SUM(B16:B18)</f>
        <v>114</v>
      </c>
      <c r="C19" s="16">
        <f>SUM(C16:C18)</f>
        <v>96</v>
      </c>
      <c r="D19" s="24">
        <f t="shared" si="3"/>
        <v>84.21052631578947</v>
      </c>
      <c r="E19" s="16">
        <f>SUM(E16:E18)</f>
        <v>18</v>
      </c>
      <c r="F19" s="24">
        <f>E19/B19*100</f>
        <v>15.789473684210526</v>
      </c>
      <c r="G19" s="16"/>
      <c r="H19" s="16"/>
      <c r="I19" s="16">
        <f>SUM(I16:I18)</f>
        <v>68</v>
      </c>
      <c r="J19" s="24">
        <f t="shared" si="0"/>
        <v>59.64912280701754</v>
      </c>
      <c r="K19" s="16">
        <v>43</v>
      </c>
      <c r="L19" s="24">
        <f t="shared" si="1"/>
        <v>37.719298245614034</v>
      </c>
      <c r="M19" s="16">
        <v>3</v>
      </c>
      <c r="N19" s="21">
        <f t="shared" si="2"/>
        <v>2.631578947368421</v>
      </c>
      <c r="O19" s="20"/>
      <c r="P19" s="25"/>
    </row>
    <row r="20" spans="1:16" ht="21" customHeight="1">
      <c r="A20" s="6" t="s">
        <v>24</v>
      </c>
      <c r="B20" s="6">
        <v>60</v>
      </c>
      <c r="C20" s="26">
        <v>54</v>
      </c>
      <c r="D20" s="79">
        <f t="shared" si="3"/>
        <v>90</v>
      </c>
      <c r="E20" s="26">
        <v>6</v>
      </c>
      <c r="F20" s="79">
        <f>E20/B20*100</f>
        <v>10</v>
      </c>
      <c r="G20" s="7"/>
      <c r="H20" s="7"/>
      <c r="I20" s="7">
        <v>54</v>
      </c>
      <c r="J20" s="8">
        <f t="shared" si="0"/>
        <v>90</v>
      </c>
      <c r="K20" s="7">
        <v>6</v>
      </c>
      <c r="L20" s="8">
        <f t="shared" si="1"/>
        <v>10</v>
      </c>
      <c r="M20" s="7"/>
      <c r="N20" s="8"/>
      <c r="O20" s="7"/>
      <c r="P20" s="9"/>
    </row>
    <row r="21" spans="1:16" ht="21" customHeight="1">
      <c r="A21" s="10" t="s">
        <v>25</v>
      </c>
      <c r="B21" s="10">
        <v>59</v>
      </c>
      <c r="C21" s="27">
        <v>55</v>
      </c>
      <c r="D21" s="80">
        <f t="shared" si="3"/>
        <v>93.22033898305084</v>
      </c>
      <c r="E21" s="27">
        <v>4</v>
      </c>
      <c r="F21" s="80">
        <f>E21/B21*100</f>
        <v>6.779661016949152</v>
      </c>
      <c r="G21" s="11"/>
      <c r="H21" s="11"/>
      <c r="I21" s="11">
        <v>52</v>
      </c>
      <c r="J21" s="8">
        <f t="shared" si="0"/>
        <v>88.13559322033898</v>
      </c>
      <c r="K21" s="11">
        <v>7</v>
      </c>
      <c r="L21" s="8">
        <f t="shared" si="1"/>
        <v>11.864406779661017</v>
      </c>
      <c r="M21" s="11"/>
      <c r="N21" s="8"/>
      <c r="O21" s="11"/>
      <c r="P21" s="13"/>
    </row>
    <row r="22" spans="1:16" ht="21" customHeight="1" thickBot="1">
      <c r="A22" s="30" t="s">
        <v>26</v>
      </c>
      <c r="B22" s="30">
        <f>SUM(B20:B21)</f>
        <v>119</v>
      </c>
      <c r="C22" s="31">
        <f>SUM(C20:C21)</f>
        <v>109</v>
      </c>
      <c r="D22" s="32">
        <f>C22/B22*100</f>
        <v>91.59663865546219</v>
      </c>
      <c r="E22" s="31">
        <f>SUM(E20:E21)</f>
        <v>10</v>
      </c>
      <c r="F22" s="32">
        <v>5.6</v>
      </c>
      <c r="G22" s="30"/>
      <c r="H22" s="30"/>
      <c r="I22" s="30">
        <f>SUM(I20:I21)</f>
        <v>106</v>
      </c>
      <c r="J22" s="32">
        <f>I22/B22*100</f>
        <v>89.07563025210085</v>
      </c>
      <c r="K22" s="30">
        <f>SUM(K20:K21)</f>
        <v>13</v>
      </c>
      <c r="L22" s="32">
        <f>K22/B22*100</f>
        <v>10.92436974789916</v>
      </c>
      <c r="M22" s="30"/>
      <c r="N22" s="81"/>
      <c r="O22" s="30"/>
      <c r="P22" s="33"/>
    </row>
    <row r="23" spans="1:16" ht="21" customHeight="1" thickBot="1">
      <c r="A23" s="34" t="s">
        <v>27</v>
      </c>
      <c r="B23" s="34">
        <f>B11+B15+B19+B22</f>
        <v>571</v>
      </c>
      <c r="C23" s="35">
        <f>C11+C15+C19+C22</f>
        <v>497</v>
      </c>
      <c r="D23" s="36">
        <f>C23/B23*100</f>
        <v>87.04028021015762</v>
      </c>
      <c r="E23" s="37" t="s">
        <v>28</v>
      </c>
      <c r="F23" s="36">
        <f>E23/B23*100</f>
        <v>12.95971978984238</v>
      </c>
      <c r="G23" s="34"/>
      <c r="H23" s="34"/>
      <c r="I23" s="34">
        <f>I11+I15+I19+I22</f>
        <v>353</v>
      </c>
      <c r="J23" s="36">
        <f>I23/B23*100</f>
        <v>61.82136602451839</v>
      </c>
      <c r="K23" s="34">
        <f>K11+K15+K19+K22</f>
        <v>208</v>
      </c>
      <c r="L23" s="36">
        <f>K23/B23*100</f>
        <v>36.42732049036778</v>
      </c>
      <c r="M23" s="35">
        <f>M11+M15+M19</f>
        <v>10</v>
      </c>
      <c r="N23" s="8">
        <f t="shared" si="2"/>
        <v>1.7513134851138354</v>
      </c>
      <c r="O23" s="38"/>
      <c r="P23" s="39"/>
    </row>
    <row r="24" spans="2:16" ht="18.75">
      <c r="B24" s="95"/>
      <c r="C24" s="95"/>
      <c r="D24" s="95"/>
      <c r="E24" s="95"/>
      <c r="F24" s="95"/>
      <c r="G24" s="95"/>
      <c r="H24" s="95"/>
      <c r="I24" s="95"/>
      <c r="J24" s="95"/>
      <c r="K24" s="100" t="s">
        <v>32</v>
      </c>
      <c r="L24" s="100"/>
      <c r="M24" s="100"/>
      <c r="N24" s="100"/>
      <c r="O24" s="100"/>
      <c r="P24" s="100"/>
    </row>
    <row r="25" spans="2:16" ht="18.75"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  <c r="M25" s="97"/>
      <c r="N25" s="97"/>
      <c r="O25" s="97"/>
      <c r="P25" s="97"/>
    </row>
    <row r="26" spans="2:16" ht="18.75">
      <c r="B26" s="96"/>
      <c r="C26" s="96"/>
      <c r="D26" s="96"/>
      <c r="E26" s="96"/>
      <c r="F26" s="96"/>
      <c r="G26" s="96"/>
      <c r="H26" s="96"/>
      <c r="I26" s="96"/>
      <c r="J26" s="96"/>
      <c r="K26" s="97"/>
      <c r="L26" s="97"/>
      <c r="M26" s="97"/>
      <c r="N26" s="97"/>
      <c r="O26" s="97"/>
      <c r="P26" s="97"/>
    </row>
    <row r="27" spans="2:16" ht="18.75">
      <c r="B27" s="40"/>
      <c r="C27" s="40"/>
      <c r="D27" s="40"/>
      <c r="E27" s="40"/>
      <c r="F27" s="40"/>
      <c r="G27" s="40"/>
      <c r="H27" s="40"/>
      <c r="I27" s="40"/>
      <c r="J27" s="40"/>
      <c r="K27" s="98"/>
      <c r="L27" s="98"/>
      <c r="M27" s="98"/>
      <c r="N27" s="98"/>
      <c r="O27" s="98"/>
      <c r="P27" s="98"/>
    </row>
    <row r="28" spans="2:16" ht="18.75">
      <c r="B28" s="40"/>
      <c r="C28" s="40"/>
      <c r="D28" s="40"/>
      <c r="E28" s="40"/>
      <c r="F28" s="40"/>
      <c r="G28" s="40"/>
      <c r="H28" s="40"/>
      <c r="I28" s="40"/>
      <c r="J28" s="40"/>
      <c r="K28" s="101" t="s">
        <v>33</v>
      </c>
      <c r="L28" s="101"/>
      <c r="M28" s="101"/>
      <c r="N28" s="101"/>
      <c r="O28" s="101"/>
      <c r="P28" s="101"/>
    </row>
    <row r="29" spans="1:4" ht="16.5">
      <c r="A29" s="102" t="s">
        <v>0</v>
      </c>
      <c r="B29" s="102"/>
      <c r="C29" s="102"/>
      <c r="D29" s="102"/>
    </row>
    <row r="30" spans="1:4" ht="16.5">
      <c r="A30" s="102" t="s">
        <v>1</v>
      </c>
      <c r="B30" s="102"/>
      <c r="C30" s="102"/>
      <c r="D30" s="102"/>
    </row>
    <row r="31" spans="1:4" ht="16.5">
      <c r="A31" s="1"/>
      <c r="B31" s="1"/>
      <c r="C31" s="1"/>
      <c r="D31" s="1"/>
    </row>
    <row r="32" spans="1:16" ht="21.75">
      <c r="A32" s="103" t="s">
        <v>34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21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.75">
      <c r="A34" s="3" t="s">
        <v>2</v>
      </c>
      <c r="B34" s="3" t="s">
        <v>3</v>
      </c>
      <c r="C34" s="104" t="s">
        <v>4</v>
      </c>
      <c r="D34" s="105"/>
      <c r="E34" s="105"/>
      <c r="F34" s="105"/>
      <c r="G34" s="105"/>
      <c r="H34" s="106"/>
      <c r="I34" s="104" t="s">
        <v>5</v>
      </c>
      <c r="J34" s="105"/>
      <c r="K34" s="105"/>
      <c r="L34" s="105"/>
      <c r="M34" s="105"/>
      <c r="N34" s="105"/>
      <c r="O34" s="105"/>
      <c r="P34" s="106"/>
    </row>
    <row r="35" spans="1:16" ht="18.75">
      <c r="A35" s="4"/>
      <c r="B35" s="4"/>
      <c r="C35" s="104" t="s">
        <v>6</v>
      </c>
      <c r="D35" s="106"/>
      <c r="E35" s="104" t="s">
        <v>7</v>
      </c>
      <c r="F35" s="106"/>
      <c r="G35" s="104" t="s">
        <v>8</v>
      </c>
      <c r="H35" s="106"/>
      <c r="I35" s="104" t="s">
        <v>9</v>
      </c>
      <c r="J35" s="106"/>
      <c r="K35" s="104" t="s">
        <v>7</v>
      </c>
      <c r="L35" s="106"/>
      <c r="M35" s="104" t="s">
        <v>8</v>
      </c>
      <c r="N35" s="106"/>
      <c r="O35" s="104" t="s">
        <v>10</v>
      </c>
      <c r="P35" s="106"/>
    </row>
    <row r="36" spans="1:16" ht="18.75">
      <c r="A36" s="5"/>
      <c r="B36" s="5"/>
      <c r="C36" s="5" t="s">
        <v>11</v>
      </c>
      <c r="D36" s="5" t="s">
        <v>12</v>
      </c>
      <c r="E36" s="5" t="s">
        <v>11</v>
      </c>
      <c r="F36" s="5" t="s">
        <v>12</v>
      </c>
      <c r="G36" s="5" t="s">
        <v>11</v>
      </c>
      <c r="H36" s="5" t="s">
        <v>12</v>
      </c>
      <c r="I36" s="5" t="s">
        <v>11</v>
      </c>
      <c r="J36" s="5" t="s">
        <v>12</v>
      </c>
      <c r="K36" s="5" t="s">
        <v>11</v>
      </c>
      <c r="L36" s="5" t="s">
        <v>12</v>
      </c>
      <c r="M36" s="5" t="s">
        <v>11</v>
      </c>
      <c r="N36" s="5" t="s">
        <v>12</v>
      </c>
      <c r="O36" s="84" t="s">
        <v>11</v>
      </c>
      <c r="P36" s="93" t="s">
        <v>12</v>
      </c>
    </row>
    <row r="37" spans="1:16" ht="21" customHeight="1">
      <c r="A37" s="6" t="s">
        <v>13</v>
      </c>
      <c r="B37" s="41">
        <v>52</v>
      </c>
      <c r="C37" s="42">
        <v>47</v>
      </c>
      <c r="D37" s="43">
        <f>C37/B37*100</f>
        <v>90.38461538461539</v>
      </c>
      <c r="E37" s="42">
        <v>5</v>
      </c>
      <c r="F37" s="43">
        <f aca="true" t="shared" si="4" ref="F37:F46">E37/B37*100</f>
        <v>9.615384615384617</v>
      </c>
      <c r="G37" s="42"/>
      <c r="H37" s="42"/>
      <c r="I37" s="42">
        <v>19</v>
      </c>
      <c r="J37" s="43">
        <f>I37/B37*100</f>
        <v>36.53846153846153</v>
      </c>
      <c r="K37" s="42">
        <v>32</v>
      </c>
      <c r="L37" s="43">
        <f>K37/B37*100</f>
        <v>61.53846153846154</v>
      </c>
      <c r="M37" s="42">
        <v>1</v>
      </c>
      <c r="N37" s="43">
        <f>M37/B37*100</f>
        <v>1.9230769230769231</v>
      </c>
      <c r="O37" s="85"/>
      <c r="P37" s="44"/>
    </row>
    <row r="38" spans="1:16" ht="21" customHeight="1">
      <c r="A38" s="10" t="s">
        <v>14</v>
      </c>
      <c r="B38" s="10">
        <v>52</v>
      </c>
      <c r="C38" s="11">
        <v>52</v>
      </c>
      <c r="D38" s="27">
        <f aca="true" t="shared" si="5" ref="D38:D51">C38/B38*100</f>
        <v>100</v>
      </c>
      <c r="E38" s="11"/>
      <c r="F38" s="12">
        <f t="shared" si="4"/>
        <v>0</v>
      </c>
      <c r="G38" s="11"/>
      <c r="H38" s="11"/>
      <c r="I38" s="11">
        <v>39</v>
      </c>
      <c r="J38" s="12">
        <f aca="true" t="shared" si="6" ref="J38:J51">I38/B38*100</f>
        <v>75</v>
      </c>
      <c r="K38" s="11">
        <v>13</v>
      </c>
      <c r="L38" s="12">
        <f aca="true" t="shared" si="7" ref="L38:L51">K38/B38*100</f>
        <v>25</v>
      </c>
      <c r="M38" s="11"/>
      <c r="N38" s="12"/>
      <c r="O38" s="86"/>
      <c r="P38" s="13"/>
    </row>
    <row r="39" spans="1:16" ht="21" customHeight="1">
      <c r="A39" s="10" t="s">
        <v>15</v>
      </c>
      <c r="B39" s="45">
        <v>56</v>
      </c>
      <c r="C39" s="46">
        <v>56</v>
      </c>
      <c r="D39" s="82">
        <f t="shared" si="5"/>
        <v>100</v>
      </c>
      <c r="E39" s="46"/>
      <c r="F39" s="47">
        <f t="shared" si="4"/>
        <v>0</v>
      </c>
      <c r="G39" s="46"/>
      <c r="H39" s="46"/>
      <c r="I39" s="46">
        <v>49</v>
      </c>
      <c r="J39" s="47">
        <f t="shared" si="6"/>
        <v>87.5</v>
      </c>
      <c r="K39" s="46">
        <v>7</v>
      </c>
      <c r="L39" s="47">
        <f t="shared" si="7"/>
        <v>12.5</v>
      </c>
      <c r="M39" s="46"/>
      <c r="N39" s="47"/>
      <c r="O39" s="87"/>
      <c r="P39" s="48"/>
    </row>
    <row r="40" spans="1:16" s="55" customFormat="1" ht="21" customHeight="1">
      <c r="A40" s="16" t="s">
        <v>16</v>
      </c>
      <c r="B40" s="49">
        <f>SUM(B37:B39)</f>
        <v>160</v>
      </c>
      <c r="C40" s="50">
        <f>SUM(C37:C39)</f>
        <v>155</v>
      </c>
      <c r="D40" s="83">
        <f t="shared" si="5"/>
        <v>96.875</v>
      </c>
      <c r="E40" s="52">
        <f>SUM(E37:E39)</f>
        <v>5</v>
      </c>
      <c r="F40" s="53">
        <f t="shared" si="4"/>
        <v>3.125</v>
      </c>
      <c r="G40" s="52"/>
      <c r="H40" s="52"/>
      <c r="I40" s="54">
        <f>SUM(I37:I39)</f>
        <v>107</v>
      </c>
      <c r="J40" s="51">
        <f t="shared" si="6"/>
        <v>66.875</v>
      </c>
      <c r="K40" s="54">
        <f>SUM(K37:K39)</f>
        <v>52</v>
      </c>
      <c r="L40" s="51">
        <f t="shared" si="7"/>
        <v>32.5</v>
      </c>
      <c r="M40" s="54">
        <v>1</v>
      </c>
      <c r="N40" s="51">
        <f>M40/B40*100</f>
        <v>0.625</v>
      </c>
      <c r="O40" s="88"/>
      <c r="P40" s="52"/>
    </row>
    <row r="41" spans="1:16" ht="21" customHeight="1">
      <c r="A41" s="6" t="s">
        <v>17</v>
      </c>
      <c r="B41" s="6">
        <v>59</v>
      </c>
      <c r="C41" s="7">
        <v>56</v>
      </c>
      <c r="D41" s="8">
        <f t="shared" si="5"/>
        <v>94.91525423728814</v>
      </c>
      <c r="E41" s="7">
        <v>3</v>
      </c>
      <c r="F41" s="8">
        <f t="shared" si="4"/>
        <v>5.084745762711865</v>
      </c>
      <c r="G41" s="7"/>
      <c r="H41" s="7"/>
      <c r="I41" s="7">
        <v>25</v>
      </c>
      <c r="J41" s="8">
        <f t="shared" si="6"/>
        <v>42.3728813559322</v>
      </c>
      <c r="K41" s="7">
        <v>34</v>
      </c>
      <c r="L41" s="8">
        <f t="shared" si="7"/>
        <v>57.6271186440678</v>
      </c>
      <c r="M41" s="8"/>
      <c r="N41" s="8"/>
      <c r="O41" s="89"/>
      <c r="P41" s="9"/>
    </row>
    <row r="42" spans="1:16" ht="21" customHeight="1">
      <c r="A42" s="10" t="s">
        <v>18</v>
      </c>
      <c r="B42" s="10">
        <v>59</v>
      </c>
      <c r="C42" s="11">
        <v>48</v>
      </c>
      <c r="D42" s="8">
        <f t="shared" si="5"/>
        <v>81.35593220338984</v>
      </c>
      <c r="E42" s="11">
        <v>11</v>
      </c>
      <c r="F42" s="8">
        <f t="shared" si="4"/>
        <v>18.64406779661017</v>
      </c>
      <c r="G42" s="11"/>
      <c r="H42" s="11"/>
      <c r="I42" s="11">
        <v>33</v>
      </c>
      <c r="J42" s="8">
        <f t="shared" si="6"/>
        <v>55.932203389830505</v>
      </c>
      <c r="K42" s="11">
        <v>25</v>
      </c>
      <c r="L42" s="8">
        <f t="shared" si="7"/>
        <v>42.3728813559322</v>
      </c>
      <c r="M42" s="11">
        <v>1</v>
      </c>
      <c r="N42" s="8">
        <f>M42/B42*100</f>
        <v>1.694915254237288</v>
      </c>
      <c r="O42" s="86"/>
      <c r="P42" s="13"/>
    </row>
    <row r="43" spans="1:16" ht="21" customHeight="1">
      <c r="A43" s="28" t="s">
        <v>19</v>
      </c>
      <c r="B43" s="28">
        <v>60</v>
      </c>
      <c r="C43" s="14">
        <v>56</v>
      </c>
      <c r="D43" s="56">
        <f t="shared" si="5"/>
        <v>93.33333333333333</v>
      </c>
      <c r="E43" s="14">
        <v>4</v>
      </c>
      <c r="F43" s="15">
        <f t="shared" si="4"/>
        <v>6.666666666666667</v>
      </c>
      <c r="G43" s="14"/>
      <c r="H43" s="14"/>
      <c r="I43" s="14">
        <v>51</v>
      </c>
      <c r="J43" s="56">
        <f t="shared" si="6"/>
        <v>85</v>
      </c>
      <c r="K43" s="14">
        <v>9</v>
      </c>
      <c r="L43" s="56">
        <f t="shared" si="7"/>
        <v>15</v>
      </c>
      <c r="M43" s="14"/>
      <c r="N43" s="56"/>
      <c r="O43" s="90"/>
      <c r="P43" s="29"/>
    </row>
    <row r="44" spans="1:50" s="59" customFormat="1" ht="21" customHeight="1">
      <c r="A44" s="16" t="s">
        <v>20</v>
      </c>
      <c r="B44" s="16">
        <f>SUM(B41:B43)</f>
        <v>178</v>
      </c>
      <c r="C44" s="23">
        <f>SUM(C41:C43)</f>
        <v>160</v>
      </c>
      <c r="D44" s="24">
        <f t="shared" si="5"/>
        <v>89.8876404494382</v>
      </c>
      <c r="E44" s="19">
        <f>SUM(E41:E43)</f>
        <v>18</v>
      </c>
      <c r="F44" s="18">
        <f t="shared" si="4"/>
        <v>10.112359550561797</v>
      </c>
      <c r="G44" s="16"/>
      <c r="H44" s="16"/>
      <c r="I44" s="16">
        <f>SUM(I41:I43)</f>
        <v>109</v>
      </c>
      <c r="J44" s="24">
        <f t="shared" si="6"/>
        <v>61.23595505617978</v>
      </c>
      <c r="K44" s="16">
        <f>SUM(K41:K43)</f>
        <v>68</v>
      </c>
      <c r="L44" s="24">
        <f t="shared" si="7"/>
        <v>38.20224719101123</v>
      </c>
      <c r="M44" s="16">
        <v>1</v>
      </c>
      <c r="N44" s="24">
        <f>M44/B44*100</f>
        <v>0.5617977528089888</v>
      </c>
      <c r="O44" s="91"/>
      <c r="Q44" s="57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</row>
    <row r="45" spans="1:50" ht="21" customHeight="1">
      <c r="A45" s="6" t="s">
        <v>21</v>
      </c>
      <c r="B45" s="6">
        <v>56</v>
      </c>
      <c r="C45" s="7">
        <v>53</v>
      </c>
      <c r="D45" s="8">
        <f t="shared" si="5"/>
        <v>94.64285714285714</v>
      </c>
      <c r="E45" s="7">
        <v>3</v>
      </c>
      <c r="F45" s="53">
        <f t="shared" si="4"/>
        <v>5.357142857142857</v>
      </c>
      <c r="G45" s="7"/>
      <c r="H45" s="7"/>
      <c r="I45" s="7">
        <v>44</v>
      </c>
      <c r="J45" s="8">
        <f t="shared" si="6"/>
        <v>78.57142857142857</v>
      </c>
      <c r="K45" s="7">
        <v>12</v>
      </c>
      <c r="L45" s="8">
        <f t="shared" si="7"/>
        <v>21.428571428571427</v>
      </c>
      <c r="M45" s="7">
        <v>1</v>
      </c>
      <c r="N45" s="8">
        <f>M45/B45*100</f>
        <v>1.7857142857142856</v>
      </c>
      <c r="O45" s="89"/>
      <c r="P45" s="9"/>
      <c r="Q45" s="60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</row>
    <row r="46" spans="1:50" ht="21" customHeight="1">
      <c r="A46" s="10" t="s">
        <v>22</v>
      </c>
      <c r="B46" s="10">
        <v>56</v>
      </c>
      <c r="C46" s="11">
        <v>45</v>
      </c>
      <c r="D46" s="8">
        <f t="shared" si="5"/>
        <v>80.35714285714286</v>
      </c>
      <c r="E46" s="11">
        <v>11</v>
      </c>
      <c r="F46" s="18">
        <f t="shared" si="4"/>
        <v>19.642857142857142</v>
      </c>
      <c r="G46" s="11"/>
      <c r="H46" s="11"/>
      <c r="I46" s="11">
        <v>39</v>
      </c>
      <c r="J46" s="8">
        <f t="shared" si="6"/>
        <v>69.64285714285714</v>
      </c>
      <c r="K46" s="11">
        <v>16</v>
      </c>
      <c r="L46" s="8">
        <f t="shared" si="7"/>
        <v>28.57142857142857</v>
      </c>
      <c r="M46" s="11"/>
      <c r="N46" s="8"/>
      <c r="O46" s="86"/>
      <c r="P46" s="13"/>
      <c r="Q46" s="60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</row>
    <row r="47" spans="1:50" s="59" customFormat="1" ht="21" customHeight="1">
      <c r="A47" s="16" t="s">
        <v>23</v>
      </c>
      <c r="B47" s="16">
        <f>SUM(B45:B46)</f>
        <v>112</v>
      </c>
      <c r="C47" s="16">
        <f>SUM(C45:C46)</f>
        <v>98</v>
      </c>
      <c r="D47" s="24">
        <f t="shared" si="5"/>
        <v>87.5</v>
      </c>
      <c r="E47" s="16">
        <f>SUM(E45:E46)</f>
        <v>14</v>
      </c>
      <c r="F47" s="24"/>
      <c r="G47" s="16"/>
      <c r="H47" s="16"/>
      <c r="I47" s="16">
        <f>SUM(I45:I46)</f>
        <v>83</v>
      </c>
      <c r="J47" s="24">
        <f t="shared" si="6"/>
        <v>74.10714285714286</v>
      </c>
      <c r="K47" s="16">
        <f>SUM(K45:K46)</f>
        <v>28</v>
      </c>
      <c r="L47" s="24">
        <f t="shared" si="7"/>
        <v>25</v>
      </c>
      <c r="M47" s="16">
        <v>1</v>
      </c>
      <c r="N47" s="24">
        <f>M47/B47*100</f>
        <v>0.8928571428571428</v>
      </c>
      <c r="O47" s="91"/>
      <c r="Q47" s="57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</row>
    <row r="48" spans="1:50" ht="21" customHeight="1">
      <c r="A48" s="6" t="s">
        <v>24</v>
      </c>
      <c r="B48" s="6">
        <v>60</v>
      </c>
      <c r="C48" s="26">
        <v>60</v>
      </c>
      <c r="D48" s="26">
        <f t="shared" si="5"/>
        <v>100</v>
      </c>
      <c r="E48" s="26"/>
      <c r="F48" s="79"/>
      <c r="G48" s="7"/>
      <c r="H48" s="7"/>
      <c r="I48" s="7">
        <v>58</v>
      </c>
      <c r="J48" s="8">
        <f t="shared" si="6"/>
        <v>96.66666666666667</v>
      </c>
      <c r="K48" s="7">
        <v>2</v>
      </c>
      <c r="L48" s="8">
        <f t="shared" si="7"/>
        <v>3.3333333333333335</v>
      </c>
      <c r="M48" s="7"/>
      <c r="N48" s="8"/>
      <c r="O48" s="89"/>
      <c r="P48" s="9"/>
      <c r="Q48" s="60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</row>
    <row r="49" spans="1:50" ht="21" customHeight="1">
      <c r="A49" s="10" t="s">
        <v>25</v>
      </c>
      <c r="B49" s="10">
        <v>59</v>
      </c>
      <c r="C49" s="27">
        <v>59</v>
      </c>
      <c r="D49" s="26">
        <f t="shared" si="5"/>
        <v>100</v>
      </c>
      <c r="E49" s="27"/>
      <c r="F49" s="99"/>
      <c r="G49" s="11"/>
      <c r="H49" s="11"/>
      <c r="I49" s="11">
        <v>55</v>
      </c>
      <c r="J49" s="8">
        <f t="shared" si="6"/>
        <v>93.22033898305084</v>
      </c>
      <c r="K49" s="11">
        <v>4</v>
      </c>
      <c r="L49" s="8">
        <f t="shared" si="7"/>
        <v>6.779661016949152</v>
      </c>
      <c r="M49" s="11"/>
      <c r="N49" s="8"/>
      <c r="O49" s="86"/>
      <c r="P49" s="13"/>
      <c r="Q49" s="60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</row>
    <row r="50" spans="1:50" s="62" customFormat="1" ht="21" customHeight="1" thickBot="1">
      <c r="A50" s="62" t="s">
        <v>26</v>
      </c>
      <c r="B50" s="62">
        <f>SUM(B48:B49)</f>
        <v>119</v>
      </c>
      <c r="C50" s="63">
        <f>SUM(C48:C49)</f>
        <v>119</v>
      </c>
      <c r="D50" s="63">
        <f t="shared" si="5"/>
        <v>100</v>
      </c>
      <c r="F50" s="64"/>
      <c r="I50" s="62">
        <f>SUM(I48:I49)</f>
        <v>113</v>
      </c>
      <c r="J50" s="64">
        <f t="shared" si="6"/>
        <v>94.9579831932773</v>
      </c>
      <c r="K50" s="62">
        <f>SUM(K48:K49)</f>
        <v>6</v>
      </c>
      <c r="L50" s="64">
        <f t="shared" si="7"/>
        <v>5.042016806722689</v>
      </c>
      <c r="N50" s="64"/>
      <c r="O50" s="65"/>
      <c r="Q50" s="66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</row>
    <row r="51" spans="1:50" s="69" customFormat="1" ht="21" customHeight="1" thickBot="1">
      <c r="A51" s="34" t="s">
        <v>27</v>
      </c>
      <c r="B51" s="34">
        <f>B40+B44+B47+B50</f>
        <v>569</v>
      </c>
      <c r="C51" s="35">
        <f>C40+C44+C47+C50</f>
        <v>532</v>
      </c>
      <c r="D51" s="68">
        <f t="shared" si="5"/>
        <v>93.49736379613357</v>
      </c>
      <c r="E51" s="37" t="s">
        <v>29</v>
      </c>
      <c r="F51" s="36">
        <v>5</v>
      </c>
      <c r="G51" s="34"/>
      <c r="H51" s="34"/>
      <c r="I51" s="34">
        <f>I40+I44+I47+I50</f>
        <v>412</v>
      </c>
      <c r="J51" s="68">
        <f t="shared" si="6"/>
        <v>72.40773286467487</v>
      </c>
      <c r="K51" s="34">
        <f>K40+K44+K47+K50</f>
        <v>154</v>
      </c>
      <c r="L51" s="68">
        <f t="shared" si="7"/>
        <v>27.06502636203866</v>
      </c>
      <c r="M51" s="34">
        <f>M40+M44+M47</f>
        <v>3</v>
      </c>
      <c r="N51" s="68">
        <f>M51/B51*100</f>
        <v>0.5272407732864675</v>
      </c>
      <c r="O51" s="92"/>
      <c r="P51" s="94"/>
      <c r="Q51" s="57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</row>
    <row r="52" spans="2:16" ht="18.75">
      <c r="B52" s="95"/>
      <c r="C52" s="95"/>
      <c r="D52" s="95"/>
      <c r="E52" s="95"/>
      <c r="F52" s="95"/>
      <c r="G52" s="95"/>
      <c r="H52" s="95"/>
      <c r="I52" s="95"/>
      <c r="J52" s="95"/>
      <c r="K52" s="100" t="s">
        <v>32</v>
      </c>
      <c r="L52" s="100"/>
      <c r="M52" s="100"/>
      <c r="N52" s="100"/>
      <c r="O52" s="100"/>
      <c r="P52" s="100"/>
    </row>
    <row r="53" spans="2:16" ht="18.75"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7"/>
      <c r="M53" s="97"/>
      <c r="N53" s="97"/>
      <c r="O53" s="97"/>
      <c r="P53" s="97"/>
    </row>
    <row r="54" spans="2:16" ht="18.75">
      <c r="B54" s="96"/>
      <c r="C54" s="96"/>
      <c r="D54" s="96"/>
      <c r="E54" s="96"/>
      <c r="F54" s="96"/>
      <c r="G54" s="96"/>
      <c r="H54" s="96"/>
      <c r="I54" s="96"/>
      <c r="J54" s="96"/>
      <c r="K54" s="97"/>
      <c r="L54" s="97"/>
      <c r="M54" s="97"/>
      <c r="N54" s="97"/>
      <c r="O54" s="97"/>
      <c r="P54" s="97"/>
    </row>
    <row r="55" spans="2:16" ht="18.75">
      <c r="B55" s="96"/>
      <c r="C55" s="96"/>
      <c r="D55" s="96"/>
      <c r="E55" s="96"/>
      <c r="F55" s="96"/>
      <c r="G55" s="96"/>
      <c r="H55" s="96"/>
      <c r="I55" s="96"/>
      <c r="J55" s="96"/>
      <c r="K55" s="98"/>
      <c r="L55" s="98"/>
      <c r="M55" s="98"/>
      <c r="N55" s="98"/>
      <c r="O55" s="98"/>
      <c r="P55" s="98"/>
    </row>
    <row r="56" spans="2:16" ht="18.75">
      <c r="B56" s="96"/>
      <c r="C56" s="96"/>
      <c r="D56" s="96"/>
      <c r="E56" s="96"/>
      <c r="F56" s="96"/>
      <c r="G56" s="96"/>
      <c r="H56" s="96"/>
      <c r="I56" s="96"/>
      <c r="J56" s="96"/>
      <c r="K56" s="101" t="s">
        <v>33</v>
      </c>
      <c r="L56" s="101"/>
      <c r="M56" s="101"/>
      <c r="N56" s="101"/>
      <c r="O56" s="101"/>
      <c r="P56" s="101"/>
    </row>
    <row r="57" spans="1:4" ht="16.5">
      <c r="A57" s="102" t="s">
        <v>0</v>
      </c>
      <c r="B57" s="102"/>
      <c r="C57" s="102"/>
      <c r="D57" s="102"/>
    </row>
    <row r="58" spans="1:4" ht="16.5">
      <c r="A58" s="102" t="s">
        <v>1</v>
      </c>
      <c r="B58" s="102"/>
      <c r="C58" s="102"/>
      <c r="D58" s="102"/>
    </row>
    <row r="59" spans="1:4" ht="16.5">
      <c r="A59" s="1"/>
      <c r="B59" s="1"/>
      <c r="C59" s="1"/>
      <c r="D59" s="1"/>
    </row>
    <row r="60" spans="1:16" ht="21.75">
      <c r="A60" s="103" t="s">
        <v>35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21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8.75">
      <c r="A62" s="3" t="s">
        <v>2</v>
      </c>
      <c r="B62" s="3" t="s">
        <v>3</v>
      </c>
      <c r="C62" s="104" t="s">
        <v>4</v>
      </c>
      <c r="D62" s="105"/>
      <c r="E62" s="105"/>
      <c r="F62" s="105"/>
      <c r="G62" s="105"/>
      <c r="H62" s="106"/>
      <c r="I62" s="104" t="s">
        <v>5</v>
      </c>
      <c r="J62" s="105"/>
      <c r="K62" s="105"/>
      <c r="L62" s="105"/>
      <c r="M62" s="105"/>
      <c r="N62" s="105"/>
      <c r="O62" s="105"/>
      <c r="P62" s="106"/>
    </row>
    <row r="63" spans="1:16" ht="18.75">
      <c r="A63" s="4"/>
      <c r="B63" s="4"/>
      <c r="C63" s="104" t="s">
        <v>6</v>
      </c>
      <c r="D63" s="106"/>
      <c r="E63" s="104" t="s">
        <v>7</v>
      </c>
      <c r="F63" s="106"/>
      <c r="G63" s="104" t="s">
        <v>8</v>
      </c>
      <c r="H63" s="106"/>
      <c r="I63" s="104" t="s">
        <v>9</v>
      </c>
      <c r="J63" s="106"/>
      <c r="K63" s="104" t="s">
        <v>7</v>
      </c>
      <c r="L63" s="106"/>
      <c r="M63" s="104" t="s">
        <v>8</v>
      </c>
      <c r="N63" s="106"/>
      <c r="O63" s="104" t="s">
        <v>10</v>
      </c>
      <c r="P63" s="106"/>
    </row>
    <row r="64" spans="1:16" ht="18.75">
      <c r="A64" s="5"/>
      <c r="B64" s="5"/>
      <c r="C64" s="5" t="s">
        <v>11</v>
      </c>
      <c r="D64" s="5" t="s">
        <v>12</v>
      </c>
      <c r="E64" s="5" t="s">
        <v>11</v>
      </c>
      <c r="F64" s="5" t="s">
        <v>12</v>
      </c>
      <c r="G64" s="5" t="s">
        <v>11</v>
      </c>
      <c r="H64" s="5" t="s">
        <v>12</v>
      </c>
      <c r="I64" s="5" t="s">
        <v>11</v>
      </c>
      <c r="J64" s="5" t="s">
        <v>12</v>
      </c>
      <c r="K64" s="5" t="s">
        <v>11</v>
      </c>
      <c r="L64" s="5" t="s">
        <v>12</v>
      </c>
      <c r="M64" s="5" t="s">
        <v>11</v>
      </c>
      <c r="N64" s="5" t="s">
        <v>12</v>
      </c>
      <c r="O64" s="5" t="s">
        <v>11</v>
      </c>
      <c r="P64" s="5" t="s">
        <v>12</v>
      </c>
    </row>
    <row r="65" spans="1:16" ht="21" customHeight="1">
      <c r="A65" s="41" t="s">
        <v>13</v>
      </c>
      <c r="B65" s="41">
        <v>52</v>
      </c>
      <c r="C65" s="42">
        <v>48</v>
      </c>
      <c r="D65" s="43">
        <f>C65/B65*100</f>
        <v>92.3076923076923</v>
      </c>
      <c r="E65" s="42">
        <v>4</v>
      </c>
      <c r="F65" s="43">
        <f>E65/B65*100</f>
        <v>7.6923076923076925</v>
      </c>
      <c r="G65" s="42"/>
      <c r="H65" s="42"/>
      <c r="I65" s="42">
        <v>20</v>
      </c>
      <c r="J65" s="43">
        <f>I65/B65*100</f>
        <v>38.46153846153847</v>
      </c>
      <c r="K65" s="42">
        <v>31</v>
      </c>
      <c r="L65" s="43">
        <f>K65/B65*100</f>
        <v>59.61538461538461</v>
      </c>
      <c r="M65" s="42">
        <v>1</v>
      </c>
      <c r="N65" s="43">
        <f>M65/B65*100</f>
        <v>1.9230769230769231</v>
      </c>
      <c r="O65" s="42"/>
      <c r="P65" s="44"/>
    </row>
    <row r="66" spans="1:16" ht="21" customHeight="1">
      <c r="A66" s="10" t="s">
        <v>14</v>
      </c>
      <c r="B66" s="10">
        <v>52</v>
      </c>
      <c r="C66" s="11">
        <v>52</v>
      </c>
      <c r="D66" s="27">
        <f aca="true" t="shared" si="8" ref="D66:D79">C66/B66*100</f>
        <v>100</v>
      </c>
      <c r="E66" s="11"/>
      <c r="F66" s="12"/>
      <c r="G66" s="11"/>
      <c r="H66" s="11"/>
      <c r="I66" s="11">
        <v>33</v>
      </c>
      <c r="J66" s="12">
        <f aca="true" t="shared" si="9" ref="J66:J79">I66/B66*100</f>
        <v>63.46153846153846</v>
      </c>
      <c r="K66" s="11">
        <v>19</v>
      </c>
      <c r="L66" s="12">
        <f aca="true" t="shared" si="10" ref="L66:L79">K66/B66*100</f>
        <v>36.53846153846153</v>
      </c>
      <c r="M66" s="11"/>
      <c r="N66" s="12"/>
      <c r="O66" s="11"/>
      <c r="P66" s="13"/>
    </row>
    <row r="67" spans="1:16" ht="21" customHeight="1">
      <c r="A67" s="45" t="s">
        <v>15</v>
      </c>
      <c r="B67" s="45">
        <v>56</v>
      </c>
      <c r="C67" s="46">
        <v>56</v>
      </c>
      <c r="D67" s="82">
        <f t="shared" si="8"/>
        <v>100</v>
      </c>
      <c r="E67" s="46"/>
      <c r="F67" s="47"/>
      <c r="G67" s="46"/>
      <c r="H67" s="46"/>
      <c r="I67" s="46">
        <v>51</v>
      </c>
      <c r="J67" s="47">
        <f t="shared" si="9"/>
        <v>91.07142857142857</v>
      </c>
      <c r="K67" s="46">
        <v>5</v>
      </c>
      <c r="L67" s="47">
        <f t="shared" si="10"/>
        <v>8.928571428571429</v>
      </c>
      <c r="M67" s="46"/>
      <c r="N67" s="47"/>
      <c r="O67" s="46"/>
      <c r="P67" s="48"/>
    </row>
    <row r="68" spans="1:16" s="55" customFormat="1" ht="21" customHeight="1">
      <c r="A68" s="16" t="s">
        <v>16</v>
      </c>
      <c r="B68" s="49">
        <f>SUM(B65:B67)</f>
        <v>160</v>
      </c>
      <c r="C68" s="50">
        <f>SUM(C65:C67)</f>
        <v>156</v>
      </c>
      <c r="D68" s="70">
        <f t="shared" si="8"/>
        <v>97.5</v>
      </c>
      <c r="E68" s="52">
        <f>SUM(E65:E67)</f>
        <v>4</v>
      </c>
      <c r="F68" s="70">
        <f aca="true" t="shared" si="11" ref="F68:F79">E68/B68*100</f>
        <v>2.5</v>
      </c>
      <c r="G68" s="52"/>
      <c r="H68" s="71"/>
      <c r="I68" s="54">
        <f>SUM(I65:I67)</f>
        <v>104</v>
      </c>
      <c r="J68" s="70">
        <f t="shared" si="9"/>
        <v>65</v>
      </c>
      <c r="K68" s="54">
        <f>SUM(K65:K67)</f>
        <v>55</v>
      </c>
      <c r="L68" s="70">
        <f t="shared" si="10"/>
        <v>34.375</v>
      </c>
      <c r="M68" s="54">
        <f>SUM(M65:M67)</f>
        <v>1</v>
      </c>
      <c r="N68" s="70">
        <f>M68/B68*100</f>
        <v>0.625</v>
      </c>
      <c r="O68" s="52"/>
      <c r="P68" s="52"/>
    </row>
    <row r="69" spans="1:16" ht="21" customHeight="1">
      <c r="A69" s="41" t="s">
        <v>17</v>
      </c>
      <c r="B69" s="41">
        <v>59</v>
      </c>
      <c r="C69" s="42">
        <v>57</v>
      </c>
      <c r="D69" s="43">
        <f t="shared" si="8"/>
        <v>96.61016949152543</v>
      </c>
      <c r="E69" s="42">
        <v>2</v>
      </c>
      <c r="F69" s="43">
        <f t="shared" si="11"/>
        <v>3.389830508474576</v>
      </c>
      <c r="G69" s="42"/>
      <c r="H69" s="42"/>
      <c r="I69" s="42">
        <v>22</v>
      </c>
      <c r="J69" s="43">
        <f t="shared" si="9"/>
        <v>37.28813559322034</v>
      </c>
      <c r="K69" s="42">
        <v>37</v>
      </c>
      <c r="L69" s="43">
        <f t="shared" si="10"/>
        <v>62.71186440677966</v>
      </c>
      <c r="M69" s="43"/>
      <c r="N69" s="70"/>
      <c r="O69" s="42"/>
      <c r="P69" s="44"/>
    </row>
    <row r="70" spans="1:16" ht="21" customHeight="1">
      <c r="A70" s="10" t="s">
        <v>18</v>
      </c>
      <c r="B70" s="10">
        <v>59</v>
      </c>
      <c r="C70" s="11">
        <v>49</v>
      </c>
      <c r="D70" s="12">
        <f t="shared" si="8"/>
        <v>83.05084745762711</v>
      </c>
      <c r="E70" s="11">
        <v>10</v>
      </c>
      <c r="F70" s="12">
        <f t="shared" si="11"/>
        <v>16.94915254237288</v>
      </c>
      <c r="G70" s="11"/>
      <c r="H70" s="11"/>
      <c r="I70" s="11">
        <v>32</v>
      </c>
      <c r="J70" s="12">
        <f t="shared" si="9"/>
        <v>54.23728813559322</v>
      </c>
      <c r="K70" s="11">
        <v>26</v>
      </c>
      <c r="L70" s="12">
        <f t="shared" si="10"/>
        <v>44.06779661016949</v>
      </c>
      <c r="M70" s="11">
        <v>1</v>
      </c>
      <c r="N70" s="70">
        <f>M70/B70*100</f>
        <v>1.694915254237288</v>
      </c>
      <c r="O70" s="11"/>
      <c r="P70" s="13"/>
    </row>
    <row r="71" spans="1:16" ht="21" customHeight="1">
      <c r="A71" s="45" t="s">
        <v>19</v>
      </c>
      <c r="B71" s="45">
        <v>60</v>
      </c>
      <c r="C71" s="46">
        <v>54</v>
      </c>
      <c r="D71" s="82">
        <f t="shared" si="8"/>
        <v>90</v>
      </c>
      <c r="E71" s="46">
        <v>6</v>
      </c>
      <c r="F71" s="82">
        <f t="shared" si="11"/>
        <v>10</v>
      </c>
      <c r="G71" s="46"/>
      <c r="H71" s="46"/>
      <c r="I71" s="46">
        <v>47</v>
      </c>
      <c r="J71" s="47">
        <f t="shared" si="9"/>
        <v>78.33333333333333</v>
      </c>
      <c r="K71" s="46">
        <v>13</v>
      </c>
      <c r="L71" s="47">
        <f t="shared" si="10"/>
        <v>21.666666666666668</v>
      </c>
      <c r="M71" s="46"/>
      <c r="N71" s="70"/>
      <c r="O71" s="46"/>
      <c r="P71" s="48"/>
    </row>
    <row r="72" spans="1:16" s="73" customFormat="1" ht="21" customHeight="1">
      <c r="A72" s="16" t="s">
        <v>20</v>
      </c>
      <c r="B72" s="16">
        <f>SUM(B69:B71)</f>
        <v>178</v>
      </c>
      <c r="C72" s="23">
        <f>SUM(C69:C71)</f>
        <v>160</v>
      </c>
      <c r="D72" s="72">
        <f t="shared" si="8"/>
        <v>89.8876404494382</v>
      </c>
      <c r="E72" s="19">
        <f>SUM(E69:E71)</f>
        <v>18</v>
      </c>
      <c r="F72" s="72">
        <f t="shared" si="11"/>
        <v>10.112359550561797</v>
      </c>
      <c r="G72" s="16"/>
      <c r="H72" s="41"/>
      <c r="I72" s="16">
        <f>SUM(I69:I71)</f>
        <v>101</v>
      </c>
      <c r="J72" s="72">
        <f t="shared" si="9"/>
        <v>56.74157303370787</v>
      </c>
      <c r="K72" s="16">
        <f>SUM(K69:K71)</f>
        <v>76</v>
      </c>
      <c r="L72" s="72">
        <f t="shared" si="10"/>
        <v>42.69662921348314</v>
      </c>
      <c r="M72" s="16">
        <v>1</v>
      </c>
      <c r="N72" s="70">
        <f>M72/B72*100</f>
        <v>0.5617977528089888</v>
      </c>
      <c r="O72" s="16"/>
      <c r="P72" s="59"/>
    </row>
    <row r="73" spans="1:16" ht="21" customHeight="1">
      <c r="A73" s="41" t="s">
        <v>21</v>
      </c>
      <c r="B73" s="41">
        <v>56</v>
      </c>
      <c r="C73" s="42">
        <v>53</v>
      </c>
      <c r="D73" s="43">
        <f t="shared" si="8"/>
        <v>94.64285714285714</v>
      </c>
      <c r="E73" s="42">
        <v>3</v>
      </c>
      <c r="F73" s="43">
        <f t="shared" si="11"/>
        <v>5.357142857142857</v>
      </c>
      <c r="G73" s="42"/>
      <c r="H73" s="42"/>
      <c r="I73" s="42">
        <v>43</v>
      </c>
      <c r="J73" s="43">
        <f t="shared" si="9"/>
        <v>76.78571428571429</v>
      </c>
      <c r="K73" s="42">
        <v>13</v>
      </c>
      <c r="L73" s="43">
        <f t="shared" si="10"/>
        <v>23.214285714285715</v>
      </c>
      <c r="M73" s="42"/>
      <c r="N73" s="43">
        <f>M73/B73*100</f>
        <v>0</v>
      </c>
      <c r="O73" s="42"/>
      <c r="P73" s="9"/>
    </row>
    <row r="74" spans="1:16" ht="21" customHeight="1">
      <c r="A74" s="10" t="s">
        <v>22</v>
      </c>
      <c r="B74" s="10">
        <v>56</v>
      </c>
      <c r="C74" s="11">
        <v>45</v>
      </c>
      <c r="D74" s="12">
        <f t="shared" si="8"/>
        <v>80.35714285714286</v>
      </c>
      <c r="E74" s="11">
        <v>11</v>
      </c>
      <c r="F74" s="12">
        <f t="shared" si="11"/>
        <v>19.642857142857142</v>
      </c>
      <c r="G74" s="11"/>
      <c r="H74" s="11"/>
      <c r="I74" s="11">
        <v>35</v>
      </c>
      <c r="J74" s="12">
        <f t="shared" si="9"/>
        <v>62.5</v>
      </c>
      <c r="K74" s="11">
        <v>20</v>
      </c>
      <c r="L74" s="12">
        <f t="shared" si="10"/>
        <v>35.714285714285715</v>
      </c>
      <c r="M74" s="11">
        <v>1</v>
      </c>
      <c r="N74" s="12"/>
      <c r="O74" s="11"/>
      <c r="P74" s="13"/>
    </row>
    <row r="75" spans="1:16" s="73" customFormat="1" ht="21" customHeight="1">
      <c r="A75" s="16" t="s">
        <v>23</v>
      </c>
      <c r="B75" s="16">
        <f>SUM(B73:B74)</f>
        <v>112</v>
      </c>
      <c r="C75" s="16">
        <f>SUM(C73:C74)</f>
        <v>98</v>
      </c>
      <c r="D75" s="72">
        <f t="shared" si="8"/>
        <v>87.5</v>
      </c>
      <c r="E75" s="16">
        <f>SUM(E73:E74)</f>
        <v>14</v>
      </c>
      <c r="F75" s="72">
        <f t="shared" si="11"/>
        <v>12.5</v>
      </c>
      <c r="G75" s="16"/>
      <c r="H75" s="41"/>
      <c r="I75" s="16">
        <f>SUM(I73:I74)</f>
        <v>78</v>
      </c>
      <c r="J75" s="72">
        <f t="shared" si="9"/>
        <v>69.64285714285714</v>
      </c>
      <c r="K75" s="16">
        <f>SUM(K73:K74)</f>
        <v>33</v>
      </c>
      <c r="L75" s="72">
        <f t="shared" si="10"/>
        <v>29.464285714285715</v>
      </c>
      <c r="M75" s="16">
        <f>SUM(M73:M74)</f>
        <v>1</v>
      </c>
      <c r="N75" s="72">
        <f>M75/B75*100</f>
        <v>0.8928571428571428</v>
      </c>
      <c r="O75" s="16"/>
      <c r="P75" s="59"/>
    </row>
    <row r="76" spans="1:16" ht="21" customHeight="1">
      <c r="A76" s="41" t="s">
        <v>24</v>
      </c>
      <c r="B76" s="41">
        <v>60</v>
      </c>
      <c r="C76" s="74">
        <v>60</v>
      </c>
      <c r="D76" s="74">
        <f t="shared" si="8"/>
        <v>100</v>
      </c>
      <c r="E76" s="74"/>
      <c r="F76" s="43"/>
      <c r="G76" s="42"/>
      <c r="H76" s="42"/>
      <c r="I76" s="42">
        <v>58</v>
      </c>
      <c r="J76" s="43">
        <f t="shared" si="9"/>
        <v>96.66666666666667</v>
      </c>
      <c r="K76" s="42">
        <v>2</v>
      </c>
      <c r="L76" s="43">
        <f t="shared" si="10"/>
        <v>3.3333333333333335</v>
      </c>
      <c r="M76" s="42"/>
      <c r="N76" s="43"/>
      <c r="O76" s="42"/>
      <c r="P76" s="44"/>
    </row>
    <row r="77" spans="1:16" ht="21" customHeight="1">
      <c r="A77" s="10" t="s">
        <v>25</v>
      </c>
      <c r="B77" s="10">
        <v>59</v>
      </c>
      <c r="C77" s="27">
        <v>59</v>
      </c>
      <c r="D77" s="27">
        <f t="shared" si="8"/>
        <v>100</v>
      </c>
      <c r="E77" s="27"/>
      <c r="F77" s="12"/>
      <c r="G77" s="11"/>
      <c r="H77" s="11"/>
      <c r="I77" s="11">
        <v>56</v>
      </c>
      <c r="J77" s="12">
        <f t="shared" si="9"/>
        <v>94.91525423728814</v>
      </c>
      <c r="K77" s="11">
        <v>3</v>
      </c>
      <c r="L77" s="12">
        <f t="shared" si="10"/>
        <v>5.084745762711865</v>
      </c>
      <c r="M77" s="11"/>
      <c r="N77" s="12"/>
      <c r="O77" s="11"/>
      <c r="P77" s="13"/>
    </row>
    <row r="78" spans="1:16" s="73" customFormat="1" ht="21" customHeight="1" thickBot="1">
      <c r="A78" s="75" t="s">
        <v>26</v>
      </c>
      <c r="B78" s="62">
        <f>SUM(B76:B77)</f>
        <v>119</v>
      </c>
      <c r="C78" s="63">
        <f>SUM(C76:C77)</f>
        <v>119</v>
      </c>
      <c r="D78" s="63">
        <f t="shared" si="8"/>
        <v>100</v>
      </c>
      <c r="E78" s="63"/>
      <c r="F78" s="64"/>
      <c r="G78" s="62"/>
      <c r="H78" s="62"/>
      <c r="I78" s="62">
        <f>SUM(I76:I77)</f>
        <v>114</v>
      </c>
      <c r="J78" s="64">
        <f t="shared" si="9"/>
        <v>95.7983193277311</v>
      </c>
      <c r="K78" s="62">
        <f>SUM(K76:K77)</f>
        <v>5</v>
      </c>
      <c r="L78" s="64">
        <f t="shared" si="10"/>
        <v>4.201680672268908</v>
      </c>
      <c r="M78" s="62"/>
      <c r="N78" s="64"/>
      <c r="O78" s="62"/>
      <c r="P78" s="76"/>
    </row>
    <row r="79" spans="1:15" s="69" customFormat="1" ht="21" customHeight="1" thickBot="1">
      <c r="A79" s="34" t="s">
        <v>27</v>
      </c>
      <c r="B79" s="34">
        <f>B68+B72+B75+B78</f>
        <v>569</v>
      </c>
      <c r="C79" s="35">
        <f>C68+C72+C75+C78</f>
        <v>533</v>
      </c>
      <c r="D79" s="68">
        <f t="shared" si="8"/>
        <v>93.67311072056239</v>
      </c>
      <c r="E79" s="37" t="s">
        <v>30</v>
      </c>
      <c r="F79" s="68">
        <f t="shared" si="11"/>
        <v>6.32688927943761</v>
      </c>
      <c r="G79" s="34"/>
      <c r="H79" s="38"/>
      <c r="I79" s="34">
        <f>I68+I72+I75+I78</f>
        <v>397</v>
      </c>
      <c r="J79" s="68">
        <f t="shared" si="9"/>
        <v>69.77152899824253</v>
      </c>
      <c r="K79" s="34">
        <f>K68+K72+K75+K78</f>
        <v>169</v>
      </c>
      <c r="L79" s="68">
        <f t="shared" si="10"/>
        <v>29.701230228471005</v>
      </c>
      <c r="M79" s="34">
        <v>3</v>
      </c>
      <c r="N79" s="68">
        <f>M79/B79*100</f>
        <v>0.5272407732864675</v>
      </c>
      <c r="O79" s="38"/>
    </row>
    <row r="80" spans="2:16" ht="18.75">
      <c r="B80" s="95"/>
      <c r="C80" s="95"/>
      <c r="D80" s="95"/>
      <c r="E80" s="95"/>
      <c r="F80" s="95"/>
      <c r="G80" s="95"/>
      <c r="H80" s="95"/>
      <c r="I80" s="95"/>
      <c r="J80" s="95"/>
      <c r="K80" s="100" t="s">
        <v>32</v>
      </c>
      <c r="L80" s="100"/>
      <c r="M80" s="100"/>
      <c r="N80" s="100"/>
      <c r="O80" s="100"/>
      <c r="P80" s="100"/>
    </row>
    <row r="81" spans="2:16" ht="18.75">
      <c r="B81" s="96"/>
      <c r="C81" s="96"/>
      <c r="D81" s="96"/>
      <c r="E81" s="96"/>
      <c r="F81" s="96"/>
      <c r="G81" s="96"/>
      <c r="H81" s="96"/>
      <c r="I81" s="96"/>
      <c r="J81" s="96"/>
      <c r="K81" s="97"/>
      <c r="L81" s="97"/>
      <c r="M81" s="97"/>
      <c r="N81" s="97"/>
      <c r="O81" s="97"/>
      <c r="P81" s="97"/>
    </row>
    <row r="82" spans="2:16" ht="18.75">
      <c r="B82" s="96"/>
      <c r="C82" s="96"/>
      <c r="D82" s="96"/>
      <c r="E82" s="96"/>
      <c r="F82" s="96"/>
      <c r="G82" s="96"/>
      <c r="H82" s="96"/>
      <c r="I82" s="96"/>
      <c r="J82" s="96"/>
      <c r="K82" s="97"/>
      <c r="L82" s="97"/>
      <c r="M82" s="97"/>
      <c r="N82" s="97"/>
      <c r="O82" s="97"/>
      <c r="P82" s="97"/>
    </row>
    <row r="83" spans="2:16" ht="18.75">
      <c r="B83" s="96"/>
      <c r="C83" s="96"/>
      <c r="D83" s="96"/>
      <c r="E83" s="96"/>
      <c r="F83" s="96"/>
      <c r="G83" s="96"/>
      <c r="H83" s="96"/>
      <c r="I83" s="96"/>
      <c r="J83" s="96"/>
      <c r="K83" s="98"/>
      <c r="L83" s="98"/>
      <c r="M83" s="98"/>
      <c r="N83" s="98"/>
      <c r="O83" s="98"/>
      <c r="P83" s="98"/>
    </row>
    <row r="84" spans="11:16" ht="18.75">
      <c r="K84" s="101" t="s">
        <v>33</v>
      </c>
      <c r="L84" s="101"/>
      <c r="M84" s="101"/>
      <c r="N84" s="101"/>
      <c r="O84" s="101"/>
      <c r="P84" s="101"/>
    </row>
    <row r="85" spans="5:16" ht="15">
      <c r="E85" s="77"/>
      <c r="M85" s="107"/>
      <c r="N85" s="107"/>
      <c r="O85" s="107"/>
      <c r="P85" s="107"/>
    </row>
    <row r="86" ht="15">
      <c r="D86" s="77"/>
    </row>
  </sheetData>
  <sheetProtection/>
  <mergeCells count="43">
    <mergeCell ref="K80:P80"/>
    <mergeCell ref="M85:P85"/>
    <mergeCell ref="K84:P84"/>
    <mergeCell ref="K63:L63"/>
    <mergeCell ref="M63:N63"/>
    <mergeCell ref="O63:P63"/>
    <mergeCell ref="C63:D63"/>
    <mergeCell ref="E63:F63"/>
    <mergeCell ref="G63:H63"/>
    <mergeCell ref="I63:J63"/>
    <mergeCell ref="G35:H35"/>
    <mergeCell ref="I35:J35"/>
    <mergeCell ref="A57:D57"/>
    <mergeCell ref="A58:D58"/>
    <mergeCell ref="A60:P60"/>
    <mergeCell ref="C62:H62"/>
    <mergeCell ref="I62:P62"/>
    <mergeCell ref="A29:D29"/>
    <mergeCell ref="A30:D30"/>
    <mergeCell ref="A32:P32"/>
    <mergeCell ref="C34:H34"/>
    <mergeCell ref="I34:P34"/>
    <mergeCell ref="K35:L35"/>
    <mergeCell ref="M35:N35"/>
    <mergeCell ref="O35:P35"/>
    <mergeCell ref="C35:D35"/>
    <mergeCell ref="E35:F35"/>
    <mergeCell ref="M6:N6"/>
    <mergeCell ref="O6:P6"/>
    <mergeCell ref="C6:D6"/>
    <mergeCell ref="E6:F6"/>
    <mergeCell ref="G6:H6"/>
    <mergeCell ref="I6:J6"/>
    <mergeCell ref="K24:P24"/>
    <mergeCell ref="K28:P28"/>
    <mergeCell ref="K52:P52"/>
    <mergeCell ref="K56:P56"/>
    <mergeCell ref="A1:D1"/>
    <mergeCell ref="A2:D2"/>
    <mergeCell ref="A3:P3"/>
    <mergeCell ref="C5:H5"/>
    <mergeCell ref="I5:P5"/>
    <mergeCell ref="K6:L6"/>
  </mergeCells>
  <printOptions horizontalCentered="1"/>
  <pageMargins left="0.75" right="0.5" top="0.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Mr Khanh</cp:lastModifiedBy>
  <cp:lastPrinted>2013-01-17T02:39:03Z</cp:lastPrinted>
  <dcterms:created xsi:type="dcterms:W3CDTF">2005-12-31T18:28:59Z</dcterms:created>
  <dcterms:modified xsi:type="dcterms:W3CDTF">2013-01-17T02:39:34Z</dcterms:modified>
  <cp:category/>
  <cp:version/>
  <cp:contentType/>
  <cp:contentStatus/>
</cp:coreProperties>
</file>