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<sst xmlns="http://schemas.openxmlformats.org/spreadsheetml/2006/main" count="151" uniqueCount="42">
  <si>
    <t>Phßng gi¸o dôc huyÖn Tø Kú</t>
  </si>
  <si>
    <t>Tr­êng THCS Phan Béi Ch©u</t>
  </si>
  <si>
    <t>Khèi/líp</t>
  </si>
  <si>
    <t>SÜ sè</t>
  </si>
  <si>
    <t>H¹nh kiÓm</t>
  </si>
  <si>
    <t>Häc lùc</t>
  </si>
  <si>
    <t>Tèt</t>
  </si>
  <si>
    <t>Kh¸</t>
  </si>
  <si>
    <t>TB</t>
  </si>
  <si>
    <t>Giái</t>
  </si>
  <si>
    <t>YÕu</t>
  </si>
  <si>
    <t>SL</t>
  </si>
  <si>
    <t>%</t>
  </si>
  <si>
    <t>6A</t>
  </si>
  <si>
    <t>6B</t>
  </si>
  <si>
    <t>6C</t>
  </si>
  <si>
    <t>Khèi 6</t>
  </si>
  <si>
    <t>7A</t>
  </si>
  <si>
    <t>7B</t>
  </si>
  <si>
    <t>7C</t>
  </si>
  <si>
    <t>Khèi 7</t>
  </si>
  <si>
    <t>8A</t>
  </si>
  <si>
    <t>8B</t>
  </si>
  <si>
    <t>8C</t>
  </si>
  <si>
    <t>3</t>
  </si>
  <si>
    <t>Khèi 8</t>
  </si>
  <si>
    <t>29</t>
  </si>
  <si>
    <t>9A</t>
  </si>
  <si>
    <t>9B</t>
  </si>
  <si>
    <t>9C</t>
  </si>
  <si>
    <t>Khèi 9</t>
  </si>
  <si>
    <t>Toµn tr­êng</t>
  </si>
  <si>
    <t>9</t>
  </si>
  <si>
    <t>5</t>
  </si>
  <si>
    <t>17</t>
  </si>
  <si>
    <t>67</t>
  </si>
  <si>
    <t>9D</t>
  </si>
  <si>
    <t>KÕt qu¶ hai mÆt gi¸o dôc  häc kú II n¨m häc 2007 - 2008</t>
  </si>
  <si>
    <t>kÕt qu¶ hai mÆt gi¸o dôc  häc kú I n¨m häc 2007- 2008</t>
  </si>
  <si>
    <t>HiÖu tr­ëng</t>
  </si>
  <si>
    <t>NguyÔn V¨n Khuª</t>
  </si>
  <si>
    <t>KÕt qu¶ hai mÆt gi¸o dôc c¶ n¨m n¨m häc 2007 - 2008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</si>
</sst>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2">
    <font>
      <sz val="12"/>
      <name val=".VnTime"/>
      <family val="0"/>
    </font>
    <font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sz val="13"/>
      <name val=".VnTime"/>
      <family val="2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164" fontId="4" fillId="0" borderId="1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1">
      <selection activeCell="E82" sqref="E82"/>
    </sheetView>
  </sheetViews>
  <sheetFormatPr defaultColWidth="8.796875" defaultRowHeight="15"/>
  <cols>
    <col min="1" max="1" width="11.19921875" style="0" customWidth="1"/>
    <col min="3" max="3" width="7.19921875" style="0" customWidth="1"/>
    <col min="4" max="4" width="7.59765625" style="0" customWidth="1"/>
    <col min="5" max="5" width="7.3984375" style="0" customWidth="1"/>
    <col min="6" max="6" width="7.09765625" style="0" customWidth="1"/>
    <col min="7" max="7" width="7.69921875" style="0" customWidth="1"/>
    <col min="8" max="8" width="6.69921875" style="0" customWidth="1"/>
    <col min="9" max="9" width="7.09765625" style="0" customWidth="1"/>
    <col min="10" max="10" width="7.8984375" style="0" customWidth="1"/>
    <col min="11" max="12" width="7.59765625" style="0" customWidth="1"/>
    <col min="13" max="13" width="6.09765625" style="0" customWidth="1"/>
    <col min="14" max="14" width="8" style="0" customWidth="1"/>
    <col min="15" max="15" width="7" style="0" customWidth="1"/>
    <col min="16" max="16" width="7.19921875" style="0" customWidth="1"/>
  </cols>
  <sheetData>
    <row r="1" spans="1:4" ht="16.5">
      <c r="A1" s="106" t="s">
        <v>0</v>
      </c>
      <c r="B1" s="106"/>
      <c r="C1" s="106"/>
      <c r="D1" s="106"/>
    </row>
    <row r="2" spans="1:4" ht="16.5">
      <c r="A2" s="106" t="s">
        <v>1</v>
      </c>
      <c r="B2" s="106"/>
      <c r="C2" s="106"/>
      <c r="D2" s="106"/>
    </row>
    <row r="3" spans="1:16" ht="21.75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2" t="s">
        <v>2</v>
      </c>
      <c r="B5" s="2" t="s">
        <v>3</v>
      </c>
      <c r="C5" s="104" t="s">
        <v>4</v>
      </c>
      <c r="D5" s="108"/>
      <c r="E5" s="108"/>
      <c r="F5" s="108"/>
      <c r="G5" s="108"/>
      <c r="H5" s="105"/>
      <c r="I5" s="104" t="s">
        <v>5</v>
      </c>
      <c r="J5" s="108"/>
      <c r="K5" s="108"/>
      <c r="L5" s="108"/>
      <c r="M5" s="108"/>
      <c r="N5" s="108"/>
      <c r="O5" s="108"/>
      <c r="P5" s="105"/>
    </row>
    <row r="6" spans="1:16" ht="18.75">
      <c r="A6" s="3"/>
      <c r="B6" s="3"/>
      <c r="C6" s="104" t="s">
        <v>6</v>
      </c>
      <c r="D6" s="105"/>
      <c r="E6" s="104" t="s">
        <v>7</v>
      </c>
      <c r="F6" s="105"/>
      <c r="G6" s="104" t="s">
        <v>8</v>
      </c>
      <c r="H6" s="105"/>
      <c r="I6" s="104" t="s">
        <v>9</v>
      </c>
      <c r="J6" s="105"/>
      <c r="K6" s="104" t="s">
        <v>7</v>
      </c>
      <c r="L6" s="105"/>
      <c r="M6" s="104" t="s">
        <v>8</v>
      </c>
      <c r="N6" s="105"/>
      <c r="O6" s="104" t="s">
        <v>10</v>
      </c>
      <c r="P6" s="105"/>
    </row>
    <row r="7" spans="1:16" ht="18.75">
      <c r="A7" s="4"/>
      <c r="B7" s="4"/>
      <c r="C7" s="4" t="s">
        <v>11</v>
      </c>
      <c r="D7" s="4" t="s">
        <v>12</v>
      </c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12</v>
      </c>
      <c r="O7" s="4" t="s">
        <v>11</v>
      </c>
      <c r="P7" s="4" t="s">
        <v>12</v>
      </c>
    </row>
    <row r="8" spans="1:16" ht="19.5" customHeight="1">
      <c r="A8" s="5" t="s">
        <v>13</v>
      </c>
      <c r="B8" s="5">
        <v>50</v>
      </c>
      <c r="C8" s="6">
        <v>50</v>
      </c>
      <c r="D8" s="7">
        <f>(C8/B8)*100</f>
        <v>100</v>
      </c>
      <c r="E8" s="6"/>
      <c r="F8" s="7"/>
      <c r="G8" s="6"/>
      <c r="H8" s="6"/>
      <c r="I8" s="6">
        <v>28</v>
      </c>
      <c r="J8" s="8">
        <f>(I8/B8)*100</f>
        <v>56.00000000000001</v>
      </c>
      <c r="K8" s="6">
        <v>22</v>
      </c>
      <c r="L8" s="8">
        <f>(K8/B8)*100</f>
        <v>44</v>
      </c>
      <c r="M8" s="6"/>
      <c r="N8" s="8"/>
      <c r="O8" s="6"/>
      <c r="P8" s="9"/>
    </row>
    <row r="9" spans="1:16" ht="19.5" customHeight="1">
      <c r="A9" s="10" t="s">
        <v>14</v>
      </c>
      <c r="B9" s="10">
        <v>46</v>
      </c>
      <c r="C9" s="11">
        <v>46</v>
      </c>
      <c r="D9" s="7">
        <f>(C9/B9)*100</f>
        <v>100</v>
      </c>
      <c r="E9" s="11"/>
      <c r="F9" s="8"/>
      <c r="G9" s="11"/>
      <c r="H9" s="6"/>
      <c r="I9" s="11">
        <v>12</v>
      </c>
      <c r="J9" s="8">
        <f>(I9/B9)*100</f>
        <v>26.08695652173913</v>
      </c>
      <c r="K9" s="11">
        <v>34</v>
      </c>
      <c r="L9" s="8">
        <f>(K9/B9)*100</f>
        <v>73.91304347826086</v>
      </c>
      <c r="M9" s="6"/>
      <c r="N9" s="8"/>
      <c r="O9" s="11"/>
      <c r="P9" s="12"/>
    </row>
    <row r="10" spans="1:16" ht="19.5" customHeight="1">
      <c r="A10" s="10" t="s">
        <v>15</v>
      </c>
      <c r="B10" s="10">
        <v>48</v>
      </c>
      <c r="C10" s="11">
        <v>40</v>
      </c>
      <c r="D10" s="8">
        <f>(C10/B10)*100</f>
        <v>83.33333333333334</v>
      </c>
      <c r="E10" s="11">
        <v>8</v>
      </c>
      <c r="F10" s="13">
        <f aca="true" t="shared" si="0" ref="F10:F24">(E10/B10)*100</f>
        <v>16.666666666666664</v>
      </c>
      <c r="G10" s="11"/>
      <c r="H10" s="33"/>
      <c r="I10" s="14">
        <v>12</v>
      </c>
      <c r="J10" s="8">
        <f>(I10/B10)*100</f>
        <v>25</v>
      </c>
      <c r="K10" s="14">
        <v>33</v>
      </c>
      <c r="L10" s="8">
        <f>(K10/B10)*100</f>
        <v>68.75</v>
      </c>
      <c r="M10" s="6">
        <v>3</v>
      </c>
      <c r="N10" s="15"/>
      <c r="O10" s="11"/>
      <c r="P10" s="12"/>
    </row>
    <row r="11" spans="1:16" ht="19.5" customHeight="1">
      <c r="A11" s="16" t="s">
        <v>16</v>
      </c>
      <c r="B11" s="16">
        <f>(B8+B9+B10)</f>
        <v>144</v>
      </c>
      <c r="C11" s="17">
        <f>SUM(C8:C10)</f>
        <v>136</v>
      </c>
      <c r="D11" s="18">
        <f>(C11/B11)*100</f>
        <v>94.44444444444444</v>
      </c>
      <c r="E11" s="19">
        <f>SUM(E8:E10)</f>
        <v>8</v>
      </c>
      <c r="F11" s="20">
        <f t="shared" si="0"/>
        <v>5.555555555555555</v>
      </c>
      <c r="G11" s="19"/>
      <c r="H11" s="85"/>
      <c r="I11" s="21">
        <f>I8+I9+I10</f>
        <v>52</v>
      </c>
      <c r="J11" s="20">
        <f aca="true" t="shared" si="1" ref="J11:J23">I11/B11*100</f>
        <v>36.11111111111111</v>
      </c>
      <c r="K11" s="21">
        <f>K8+K9+K10</f>
        <v>89</v>
      </c>
      <c r="L11" s="20">
        <f aca="true" t="shared" si="2" ref="L11:L23">K11/B11*100</f>
        <v>61.80555555555556</v>
      </c>
      <c r="M11" s="21">
        <v>3</v>
      </c>
      <c r="N11" s="20">
        <f>M11/B11*100</f>
        <v>2.083333333333333</v>
      </c>
      <c r="O11" s="19"/>
      <c r="P11" s="19"/>
    </row>
    <row r="12" spans="1:16" ht="19.5" customHeight="1">
      <c r="A12" s="5" t="s">
        <v>17</v>
      </c>
      <c r="B12" s="5">
        <v>53</v>
      </c>
      <c r="C12" s="6">
        <v>48</v>
      </c>
      <c r="D12" s="8">
        <f aca="true" t="shared" si="3" ref="D12:D23">C12/B12*100</f>
        <v>90.56603773584906</v>
      </c>
      <c r="E12" s="6">
        <v>5</v>
      </c>
      <c r="F12" s="8">
        <f t="shared" si="0"/>
        <v>9.433962264150944</v>
      </c>
      <c r="G12" s="6"/>
      <c r="H12" s="6"/>
      <c r="I12" s="6">
        <v>16</v>
      </c>
      <c r="J12" s="8">
        <f t="shared" si="1"/>
        <v>30.18867924528302</v>
      </c>
      <c r="K12" s="6">
        <v>36</v>
      </c>
      <c r="L12" s="8">
        <f t="shared" si="2"/>
        <v>67.9245283018868</v>
      </c>
      <c r="M12" s="7">
        <v>1</v>
      </c>
      <c r="N12" s="22">
        <f>M12/B12*100</f>
        <v>1.8867924528301887</v>
      </c>
      <c r="O12" s="6"/>
      <c r="P12" s="9"/>
    </row>
    <row r="13" spans="1:16" ht="19.5" customHeight="1">
      <c r="A13" s="10" t="s">
        <v>18</v>
      </c>
      <c r="B13" s="10">
        <v>52</v>
      </c>
      <c r="C13" s="11">
        <v>47</v>
      </c>
      <c r="D13" s="8">
        <f t="shared" si="3"/>
        <v>90.38461538461539</v>
      </c>
      <c r="E13" s="11">
        <v>5</v>
      </c>
      <c r="F13" s="8">
        <f t="shared" si="0"/>
        <v>9.615384615384617</v>
      </c>
      <c r="G13" s="11"/>
      <c r="H13" s="6"/>
      <c r="I13" s="11">
        <v>15</v>
      </c>
      <c r="J13" s="8">
        <f t="shared" si="1"/>
        <v>28.846153846153843</v>
      </c>
      <c r="K13" s="11">
        <v>37</v>
      </c>
      <c r="L13" s="8">
        <f t="shared" si="2"/>
        <v>71.15384615384616</v>
      </c>
      <c r="M13" s="11"/>
      <c r="N13" s="23"/>
      <c r="O13" s="11"/>
      <c r="P13" s="24"/>
    </row>
    <row r="14" spans="1:16" ht="19.5" customHeight="1">
      <c r="A14" s="10" t="s">
        <v>19</v>
      </c>
      <c r="B14" s="10">
        <v>52</v>
      </c>
      <c r="C14" s="11">
        <v>49</v>
      </c>
      <c r="D14" s="8">
        <f t="shared" si="3"/>
        <v>94.23076923076923</v>
      </c>
      <c r="E14" s="11">
        <v>3</v>
      </c>
      <c r="F14" s="13">
        <f t="shared" si="0"/>
        <v>5.769230769230769</v>
      </c>
      <c r="G14" s="11"/>
      <c r="H14" s="33"/>
      <c r="I14" s="11">
        <v>36</v>
      </c>
      <c r="J14" s="8">
        <f t="shared" si="1"/>
        <v>69.23076923076923</v>
      </c>
      <c r="K14" s="11">
        <v>16</v>
      </c>
      <c r="L14" s="8">
        <f t="shared" si="2"/>
        <v>30.76923076923077</v>
      </c>
      <c r="M14" s="11"/>
      <c r="N14" s="25"/>
      <c r="O14" s="11"/>
      <c r="P14" s="24"/>
    </row>
    <row r="15" spans="1:16" ht="19.5" customHeight="1">
      <c r="A15" s="16" t="s">
        <v>20</v>
      </c>
      <c r="B15" s="16">
        <f>B12+B13+B14</f>
        <v>157</v>
      </c>
      <c r="C15" s="18">
        <f>C12+C13+C14</f>
        <v>144</v>
      </c>
      <c r="D15" s="26">
        <f t="shared" si="3"/>
        <v>91.71974522292994</v>
      </c>
      <c r="E15" s="19">
        <f>SUM(E12:E14)</f>
        <v>13</v>
      </c>
      <c r="F15" s="27">
        <f t="shared" si="0"/>
        <v>8.280254777070063</v>
      </c>
      <c r="G15" s="16"/>
      <c r="H15" s="85"/>
      <c r="I15" s="16">
        <f>I12+I13+I14</f>
        <v>67</v>
      </c>
      <c r="J15" s="27">
        <f t="shared" si="1"/>
        <v>42.675159235668794</v>
      </c>
      <c r="K15" s="16">
        <f>K12+K13+K14</f>
        <v>89</v>
      </c>
      <c r="L15" s="27">
        <f t="shared" si="2"/>
        <v>56.68789808917197</v>
      </c>
      <c r="M15" s="16">
        <v>1</v>
      </c>
      <c r="N15" s="27">
        <f aca="true" t="shared" si="4" ref="N15:N25">M15/B15*100</f>
        <v>0.6369426751592357</v>
      </c>
      <c r="O15" s="16"/>
      <c r="P15" s="24"/>
    </row>
    <row r="16" spans="1:16" ht="19.5" customHeight="1">
      <c r="A16" s="5" t="s">
        <v>21</v>
      </c>
      <c r="B16" s="5">
        <v>49</v>
      </c>
      <c r="C16" s="6">
        <v>40</v>
      </c>
      <c r="D16" s="8">
        <f t="shared" si="3"/>
        <v>81.63265306122449</v>
      </c>
      <c r="E16" s="28" t="s">
        <v>32</v>
      </c>
      <c r="F16" s="8">
        <f t="shared" si="0"/>
        <v>18.367346938775512</v>
      </c>
      <c r="G16" s="6"/>
      <c r="H16" s="8"/>
      <c r="I16" s="6">
        <v>10</v>
      </c>
      <c r="J16" s="8">
        <f t="shared" si="1"/>
        <v>20.408163265306122</v>
      </c>
      <c r="K16" s="6">
        <v>33</v>
      </c>
      <c r="L16" s="8">
        <f t="shared" si="2"/>
        <v>67.3469387755102</v>
      </c>
      <c r="M16" s="6">
        <v>6</v>
      </c>
      <c r="N16" s="22">
        <f t="shared" si="4"/>
        <v>12.244897959183673</v>
      </c>
      <c r="O16" s="6"/>
      <c r="P16" s="8"/>
    </row>
    <row r="17" spans="1:16" ht="19.5" customHeight="1">
      <c r="A17" s="10" t="s">
        <v>22</v>
      </c>
      <c r="B17" s="10">
        <v>50</v>
      </c>
      <c r="C17" s="11">
        <v>45</v>
      </c>
      <c r="D17" s="7">
        <f t="shared" si="3"/>
        <v>90</v>
      </c>
      <c r="E17" s="29" t="s">
        <v>33</v>
      </c>
      <c r="F17" s="7">
        <f t="shared" si="0"/>
        <v>10</v>
      </c>
      <c r="G17" s="11"/>
      <c r="H17" s="6"/>
      <c r="I17" s="11">
        <v>30</v>
      </c>
      <c r="J17" s="8">
        <f t="shared" si="1"/>
        <v>60</v>
      </c>
      <c r="K17" s="11">
        <v>20</v>
      </c>
      <c r="L17" s="8">
        <f t="shared" si="2"/>
        <v>40</v>
      </c>
      <c r="M17" s="11"/>
      <c r="N17" s="23"/>
      <c r="O17" s="11"/>
      <c r="P17" s="8"/>
    </row>
    <row r="18" spans="1:16" ht="19.5" customHeight="1">
      <c r="A18" s="10" t="s">
        <v>23</v>
      </c>
      <c r="B18" s="10">
        <v>51</v>
      </c>
      <c r="C18" s="11">
        <v>48</v>
      </c>
      <c r="D18" s="7">
        <f t="shared" si="3"/>
        <v>94.11764705882352</v>
      </c>
      <c r="E18" s="29" t="s">
        <v>24</v>
      </c>
      <c r="F18" s="13">
        <f t="shared" si="0"/>
        <v>5.88235294117647</v>
      </c>
      <c r="G18" s="11"/>
      <c r="H18" s="33"/>
      <c r="I18" s="11">
        <v>37</v>
      </c>
      <c r="J18" s="8">
        <f t="shared" si="1"/>
        <v>72.54901960784314</v>
      </c>
      <c r="K18" s="11">
        <v>14</v>
      </c>
      <c r="L18" s="8">
        <f t="shared" si="2"/>
        <v>27.450980392156865</v>
      </c>
      <c r="M18" s="11"/>
      <c r="N18" s="25"/>
      <c r="O18" s="11"/>
      <c r="P18" s="8"/>
    </row>
    <row r="19" spans="1:16" ht="19.5" customHeight="1">
      <c r="A19" s="16" t="s">
        <v>25</v>
      </c>
      <c r="B19" s="16">
        <f>B16+B17+B18</f>
        <v>150</v>
      </c>
      <c r="C19" s="16">
        <f>C16+C17+C18</f>
        <v>133</v>
      </c>
      <c r="D19" s="27">
        <f t="shared" si="3"/>
        <v>88.66666666666667</v>
      </c>
      <c r="E19" s="30" t="s">
        <v>34</v>
      </c>
      <c r="F19" s="27">
        <f t="shared" si="0"/>
        <v>11.333333333333332</v>
      </c>
      <c r="G19" s="16"/>
      <c r="H19" s="86"/>
      <c r="I19" s="16">
        <f>SUM(I16:I18)</f>
        <v>77</v>
      </c>
      <c r="J19" s="31">
        <f t="shared" si="1"/>
        <v>51.33333333333333</v>
      </c>
      <c r="K19" s="16">
        <f>K16+K17+K18</f>
        <v>67</v>
      </c>
      <c r="L19" s="27">
        <f t="shared" si="2"/>
        <v>44.666666666666664</v>
      </c>
      <c r="M19" s="16">
        <v>6</v>
      </c>
      <c r="N19" s="27">
        <f t="shared" si="4"/>
        <v>4</v>
      </c>
      <c r="O19" s="16"/>
      <c r="P19" s="8"/>
    </row>
    <row r="20" spans="1:16" ht="19.5" customHeight="1">
      <c r="A20" s="5" t="s">
        <v>27</v>
      </c>
      <c r="B20" s="5">
        <v>36</v>
      </c>
      <c r="C20" s="7">
        <v>18</v>
      </c>
      <c r="D20" s="22">
        <f t="shared" si="3"/>
        <v>50</v>
      </c>
      <c r="E20" s="7">
        <v>16</v>
      </c>
      <c r="F20" s="8">
        <f t="shared" si="0"/>
        <v>44.44444444444444</v>
      </c>
      <c r="G20" s="6">
        <v>2</v>
      </c>
      <c r="H20" s="8">
        <f>G20/B20*100</f>
        <v>5.555555555555555</v>
      </c>
      <c r="I20" s="6">
        <v>2</v>
      </c>
      <c r="J20" s="8">
        <f t="shared" si="1"/>
        <v>5.555555555555555</v>
      </c>
      <c r="K20" s="6">
        <v>21</v>
      </c>
      <c r="L20" s="8">
        <f t="shared" si="2"/>
        <v>58.333333333333336</v>
      </c>
      <c r="M20" s="6">
        <v>13</v>
      </c>
      <c r="N20" s="64">
        <f t="shared" si="4"/>
        <v>36.11111111111111</v>
      </c>
      <c r="O20" s="6"/>
      <c r="P20" s="9"/>
    </row>
    <row r="21" spans="1:16" ht="19.5" customHeight="1">
      <c r="A21" s="10" t="s">
        <v>28</v>
      </c>
      <c r="B21" s="10">
        <v>43</v>
      </c>
      <c r="C21" s="32">
        <v>38</v>
      </c>
      <c r="D21" s="32">
        <f t="shared" si="3"/>
        <v>88.37209302325581</v>
      </c>
      <c r="E21" s="32">
        <v>4</v>
      </c>
      <c r="F21" s="8">
        <f t="shared" si="0"/>
        <v>9.30232558139535</v>
      </c>
      <c r="G21" s="11">
        <v>1</v>
      </c>
      <c r="H21" s="8">
        <f>G21/B21*100</f>
        <v>2.3255813953488373</v>
      </c>
      <c r="I21" s="11">
        <v>13</v>
      </c>
      <c r="J21" s="8">
        <f t="shared" si="1"/>
        <v>30.23255813953488</v>
      </c>
      <c r="K21" s="11">
        <v>27</v>
      </c>
      <c r="L21" s="8">
        <f t="shared" si="2"/>
        <v>62.7906976744186</v>
      </c>
      <c r="M21" s="11">
        <v>3</v>
      </c>
      <c r="N21" s="101">
        <f t="shared" si="4"/>
        <v>6.976744186046512</v>
      </c>
      <c r="O21" s="11"/>
      <c r="P21" s="12"/>
    </row>
    <row r="22" spans="1:16" ht="19.5" customHeight="1">
      <c r="A22" s="10" t="s">
        <v>29</v>
      </c>
      <c r="B22" s="10">
        <v>44</v>
      </c>
      <c r="C22" s="32">
        <v>43</v>
      </c>
      <c r="D22" s="32">
        <f t="shared" si="3"/>
        <v>97.72727272727273</v>
      </c>
      <c r="E22" s="32">
        <v>1</v>
      </c>
      <c r="F22" s="8">
        <f t="shared" si="0"/>
        <v>2.272727272727273</v>
      </c>
      <c r="G22" s="11"/>
      <c r="H22" s="11"/>
      <c r="I22" s="11">
        <v>32</v>
      </c>
      <c r="J22" s="8">
        <f t="shared" si="1"/>
        <v>72.72727272727273</v>
      </c>
      <c r="K22" s="11">
        <v>12</v>
      </c>
      <c r="L22" s="8">
        <f t="shared" si="2"/>
        <v>27.27272727272727</v>
      </c>
      <c r="M22" s="11"/>
      <c r="N22" s="65"/>
      <c r="O22" s="11"/>
      <c r="P22" s="12"/>
    </row>
    <row r="23" spans="1:16" ht="19.5" customHeight="1">
      <c r="A23" s="72" t="s">
        <v>36</v>
      </c>
      <c r="B23" s="72">
        <v>43</v>
      </c>
      <c r="C23" s="82">
        <v>35</v>
      </c>
      <c r="D23" s="80">
        <f t="shared" si="3"/>
        <v>81.3953488372093</v>
      </c>
      <c r="E23" s="82">
        <v>8</v>
      </c>
      <c r="F23" s="13">
        <f t="shared" si="0"/>
        <v>18.6046511627907</v>
      </c>
      <c r="G23" s="33"/>
      <c r="H23" s="33"/>
      <c r="I23" s="33">
        <v>8</v>
      </c>
      <c r="J23" s="13">
        <f t="shared" si="1"/>
        <v>18.6046511627907</v>
      </c>
      <c r="K23" s="33">
        <v>34</v>
      </c>
      <c r="L23" s="13">
        <f t="shared" si="2"/>
        <v>79.06976744186046</v>
      </c>
      <c r="M23" s="33">
        <v>1</v>
      </c>
      <c r="N23" s="66">
        <f t="shared" si="4"/>
        <v>2.3255813953488373</v>
      </c>
      <c r="O23" s="33"/>
      <c r="P23" s="83"/>
    </row>
    <row r="24" spans="1:16" ht="19.5" customHeight="1" thickBot="1">
      <c r="A24" s="34" t="s">
        <v>30</v>
      </c>
      <c r="B24" s="34">
        <f>SUM(B20:B23)</f>
        <v>166</v>
      </c>
      <c r="C24" s="35">
        <v>134</v>
      </c>
      <c r="D24" s="36">
        <f>C24/B24*100</f>
        <v>80.72289156626506</v>
      </c>
      <c r="E24" s="37" t="s">
        <v>26</v>
      </c>
      <c r="F24" s="36">
        <f t="shared" si="0"/>
        <v>17.46987951807229</v>
      </c>
      <c r="G24" s="34">
        <v>3</v>
      </c>
      <c r="H24" s="84">
        <f>G24/B24*100</f>
        <v>1.8072289156626504</v>
      </c>
      <c r="I24" s="34">
        <f>SUM(I20:I23)</f>
        <v>55</v>
      </c>
      <c r="J24" s="36">
        <f>I24/B24*100</f>
        <v>33.13253012048193</v>
      </c>
      <c r="K24" s="34">
        <v>94</v>
      </c>
      <c r="L24" s="36">
        <f>K24/B24*100</f>
        <v>56.62650602409639</v>
      </c>
      <c r="M24" s="34">
        <v>17</v>
      </c>
      <c r="N24" s="36">
        <f t="shared" si="4"/>
        <v>10.240963855421686</v>
      </c>
      <c r="O24" s="34"/>
      <c r="P24" s="38"/>
    </row>
    <row r="25" spans="1:16" ht="19.5" customHeight="1" thickBot="1">
      <c r="A25" s="39" t="s">
        <v>31</v>
      </c>
      <c r="B25" s="40">
        <f>B11+B15+B19+B24</f>
        <v>617</v>
      </c>
      <c r="C25" s="41">
        <f>C11+C15+C19+C24</f>
        <v>547</v>
      </c>
      <c r="D25" s="42">
        <f>C25/B25*100</f>
        <v>88.6547811993517</v>
      </c>
      <c r="E25" s="43" t="s">
        <v>35</v>
      </c>
      <c r="F25" s="42">
        <f>E25/B25*100</f>
        <v>10.85899513776337</v>
      </c>
      <c r="G25" s="40">
        <v>3</v>
      </c>
      <c r="H25" s="73">
        <f>G25/B25*100</f>
        <v>0.48622366288492713</v>
      </c>
      <c r="I25" s="40">
        <f>I11+I15+I19+I24</f>
        <v>251</v>
      </c>
      <c r="J25" s="42">
        <f>I25/B25*100</f>
        <v>40.680713128038896</v>
      </c>
      <c r="K25" s="40">
        <f>K11+K15+K19+K24</f>
        <v>339</v>
      </c>
      <c r="L25" s="42">
        <f>K25/B25*100</f>
        <v>54.94327390599676</v>
      </c>
      <c r="M25" s="40">
        <v>27</v>
      </c>
      <c r="N25" s="42">
        <f t="shared" si="4"/>
        <v>4.376012965964344</v>
      </c>
      <c r="O25" s="39"/>
      <c r="P25" s="44"/>
    </row>
    <row r="26" spans="2:16" ht="18.75">
      <c r="B26" s="99"/>
      <c r="C26" s="99"/>
      <c r="D26" s="99"/>
      <c r="E26" s="99"/>
      <c r="F26" s="99"/>
      <c r="G26" s="99"/>
      <c r="H26" s="99"/>
      <c r="I26" s="99"/>
      <c r="J26" s="99"/>
      <c r="K26" s="102" t="s">
        <v>39</v>
      </c>
      <c r="L26" s="102"/>
      <c r="M26" s="102"/>
      <c r="N26" s="102"/>
      <c r="O26" s="102"/>
      <c r="P26" s="102"/>
    </row>
    <row r="27" spans="2:16" ht="15.7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 ht="15.7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 ht="15.75">
      <c r="B29" s="100"/>
      <c r="C29" s="100"/>
      <c r="D29" s="100"/>
      <c r="E29" s="100"/>
      <c r="F29" s="100"/>
      <c r="G29" s="100"/>
      <c r="H29" s="100"/>
      <c r="I29" s="100"/>
      <c r="J29" s="100"/>
      <c r="K29" s="103" t="s">
        <v>40</v>
      </c>
      <c r="L29" s="103"/>
      <c r="M29" s="103"/>
      <c r="N29" s="103"/>
      <c r="O29" s="103"/>
      <c r="P29" s="103"/>
    </row>
    <row r="30" spans="1:8" ht="16.5">
      <c r="A30" s="106" t="s">
        <v>0</v>
      </c>
      <c r="B30" s="106"/>
      <c r="C30" s="106"/>
      <c r="D30" s="106"/>
      <c r="E30" s="45"/>
      <c r="G30" s="45"/>
      <c r="H30" s="45"/>
    </row>
    <row r="31" spans="1:4" ht="16.5">
      <c r="A31" s="106" t="s">
        <v>1</v>
      </c>
      <c r="B31" s="106"/>
      <c r="C31" s="106"/>
      <c r="D31" s="106"/>
    </row>
    <row r="32" spans="1:16" ht="21.75">
      <c r="A32" s="107" t="s">
        <v>37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ht="21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.75">
      <c r="A34" s="2" t="s">
        <v>2</v>
      </c>
      <c r="B34" s="2" t="s">
        <v>3</v>
      </c>
      <c r="C34" s="104" t="s">
        <v>4</v>
      </c>
      <c r="D34" s="108"/>
      <c r="E34" s="108"/>
      <c r="F34" s="108"/>
      <c r="G34" s="108"/>
      <c r="H34" s="105"/>
      <c r="I34" s="104" t="s">
        <v>5</v>
      </c>
      <c r="J34" s="108"/>
      <c r="K34" s="108"/>
      <c r="L34" s="108"/>
      <c r="M34" s="108"/>
      <c r="N34" s="108"/>
      <c r="O34" s="108"/>
      <c r="P34" s="105"/>
    </row>
    <row r="35" spans="1:16" ht="18.75">
      <c r="A35" s="3"/>
      <c r="B35" s="3"/>
      <c r="C35" s="104" t="s">
        <v>6</v>
      </c>
      <c r="D35" s="105"/>
      <c r="E35" s="104" t="s">
        <v>7</v>
      </c>
      <c r="F35" s="105"/>
      <c r="G35" s="104" t="s">
        <v>8</v>
      </c>
      <c r="H35" s="105"/>
      <c r="I35" s="104" t="s">
        <v>9</v>
      </c>
      <c r="J35" s="105"/>
      <c r="K35" s="104" t="s">
        <v>7</v>
      </c>
      <c r="L35" s="105"/>
      <c r="M35" s="104" t="s">
        <v>8</v>
      </c>
      <c r="N35" s="105"/>
      <c r="O35" s="104" t="s">
        <v>10</v>
      </c>
      <c r="P35" s="105"/>
    </row>
    <row r="36" spans="1:16" ht="18.75">
      <c r="A36" s="4"/>
      <c r="B36" s="4"/>
      <c r="C36" s="4" t="s">
        <v>11</v>
      </c>
      <c r="D36" s="4" t="s">
        <v>12</v>
      </c>
      <c r="E36" s="4" t="s">
        <v>11</v>
      </c>
      <c r="F36" s="4" t="s">
        <v>12</v>
      </c>
      <c r="G36" s="4" t="s">
        <v>11</v>
      </c>
      <c r="H36" s="4" t="s">
        <v>12</v>
      </c>
      <c r="I36" s="4" t="s">
        <v>11</v>
      </c>
      <c r="J36" s="4" t="s">
        <v>12</v>
      </c>
      <c r="K36" s="4" t="s">
        <v>11</v>
      </c>
      <c r="L36" s="4" t="s">
        <v>12</v>
      </c>
      <c r="M36" s="4" t="s">
        <v>11</v>
      </c>
      <c r="N36" s="4" t="s">
        <v>12</v>
      </c>
      <c r="O36" s="4" t="s">
        <v>11</v>
      </c>
      <c r="P36" s="4" t="s">
        <v>12</v>
      </c>
    </row>
    <row r="37" spans="1:16" ht="19.5" customHeight="1">
      <c r="A37" s="46" t="s">
        <v>13</v>
      </c>
      <c r="B37" s="46">
        <v>50</v>
      </c>
      <c r="C37" s="47">
        <v>50</v>
      </c>
      <c r="D37" s="48">
        <f>C37/B37*100</f>
        <v>100</v>
      </c>
      <c r="E37" s="47"/>
      <c r="F37" s="22"/>
      <c r="G37" s="47"/>
      <c r="H37" s="47"/>
      <c r="I37" s="47">
        <v>38</v>
      </c>
      <c r="J37" s="48">
        <f>I37/B37*100</f>
        <v>76</v>
      </c>
      <c r="K37" s="47">
        <v>12</v>
      </c>
      <c r="L37" s="22">
        <f>K37/B37*100</f>
        <v>24</v>
      </c>
      <c r="M37" s="47"/>
      <c r="N37" s="22"/>
      <c r="O37" s="47"/>
      <c r="P37" s="49"/>
    </row>
    <row r="38" spans="1:16" ht="19.5" customHeight="1">
      <c r="A38" s="10" t="s">
        <v>14</v>
      </c>
      <c r="B38" s="10">
        <v>46</v>
      </c>
      <c r="C38" s="11">
        <v>46</v>
      </c>
      <c r="D38" s="32">
        <f aca="true" t="shared" si="5" ref="D38:D54">C38/B38*100</f>
        <v>100</v>
      </c>
      <c r="E38" s="11"/>
      <c r="F38" s="23"/>
      <c r="G38" s="11"/>
      <c r="H38" s="11"/>
      <c r="I38" s="11">
        <v>30</v>
      </c>
      <c r="J38" s="23">
        <f aca="true" t="shared" si="6" ref="J38:J54">I38/B38*100</f>
        <v>65.21739130434783</v>
      </c>
      <c r="K38" s="11">
        <v>16</v>
      </c>
      <c r="L38" s="23">
        <f aca="true" t="shared" si="7" ref="L38:L54">K38/B38*100</f>
        <v>34.78260869565217</v>
      </c>
      <c r="M38" s="11"/>
      <c r="N38" s="23"/>
      <c r="O38" s="11"/>
      <c r="P38" s="12"/>
    </row>
    <row r="39" spans="1:16" ht="19.5" customHeight="1">
      <c r="A39" s="50" t="s">
        <v>15</v>
      </c>
      <c r="B39" s="50">
        <v>48</v>
      </c>
      <c r="C39" s="14">
        <v>46</v>
      </c>
      <c r="D39" s="15">
        <f t="shared" si="5"/>
        <v>95.83333333333334</v>
      </c>
      <c r="E39" s="14">
        <v>2</v>
      </c>
      <c r="F39" s="15">
        <f>E39/B39*100</f>
        <v>4.166666666666666</v>
      </c>
      <c r="G39" s="14"/>
      <c r="H39" s="14"/>
      <c r="I39" s="14">
        <v>18</v>
      </c>
      <c r="J39" s="15">
        <f t="shared" si="6"/>
        <v>37.5</v>
      </c>
      <c r="K39" s="14">
        <v>27</v>
      </c>
      <c r="L39" s="15">
        <f t="shared" si="7"/>
        <v>56.25</v>
      </c>
      <c r="M39" s="14">
        <v>3</v>
      </c>
      <c r="N39" s="59">
        <f aca="true" t="shared" si="8" ref="N39:N54">M39/B39*100</f>
        <v>6.25</v>
      </c>
      <c r="O39" s="14"/>
      <c r="P39" s="51"/>
    </row>
    <row r="40" spans="1:16" ht="19.5" customHeight="1">
      <c r="A40" s="16" t="s">
        <v>16</v>
      </c>
      <c r="B40" s="16">
        <f>SUM(B37:B39)</f>
        <v>144</v>
      </c>
      <c r="C40" s="17">
        <f>SUM(C37:C39)</f>
        <v>142</v>
      </c>
      <c r="D40" s="20">
        <f t="shared" si="5"/>
        <v>98.61111111111111</v>
      </c>
      <c r="E40" s="19">
        <f>SUM(E37:E39)</f>
        <v>2</v>
      </c>
      <c r="F40" s="20">
        <f aca="true" t="shared" si="9" ref="F40:F54">E40/B40*100</f>
        <v>1.3888888888888888</v>
      </c>
      <c r="G40" s="19"/>
      <c r="H40" s="19"/>
      <c r="I40" s="21">
        <f>SUM(I37:I39)</f>
        <v>86</v>
      </c>
      <c r="J40" s="20">
        <f t="shared" si="6"/>
        <v>59.72222222222222</v>
      </c>
      <c r="K40" s="21">
        <f>SUM(K37:K39)</f>
        <v>55</v>
      </c>
      <c r="L40" s="20">
        <f t="shared" si="7"/>
        <v>38.19444444444444</v>
      </c>
      <c r="M40" s="21">
        <v>3</v>
      </c>
      <c r="N40" s="22">
        <f t="shared" si="8"/>
        <v>2.083333333333333</v>
      </c>
      <c r="O40" s="19"/>
      <c r="P40" s="19"/>
    </row>
    <row r="41" spans="1:16" ht="19.5" customHeight="1">
      <c r="A41" s="5" t="s">
        <v>17</v>
      </c>
      <c r="B41" s="5">
        <v>53</v>
      </c>
      <c r="C41" s="6">
        <v>50</v>
      </c>
      <c r="D41" s="8">
        <f t="shared" si="5"/>
        <v>94.33962264150944</v>
      </c>
      <c r="E41" s="6">
        <v>3</v>
      </c>
      <c r="F41" s="8">
        <f t="shared" si="9"/>
        <v>5.660377358490567</v>
      </c>
      <c r="G41" s="6"/>
      <c r="H41" s="8"/>
      <c r="I41" s="6">
        <v>18</v>
      </c>
      <c r="J41" s="20">
        <f t="shared" si="6"/>
        <v>33.9622641509434</v>
      </c>
      <c r="K41" s="6">
        <v>34</v>
      </c>
      <c r="L41" s="8">
        <f t="shared" si="7"/>
        <v>64.15094339622641</v>
      </c>
      <c r="M41" s="7">
        <v>1</v>
      </c>
      <c r="N41" s="52">
        <f t="shared" si="8"/>
        <v>1.8867924528301887</v>
      </c>
      <c r="O41" s="6"/>
      <c r="P41" s="9"/>
    </row>
    <row r="42" spans="1:16" ht="19.5" customHeight="1">
      <c r="A42" s="10" t="s">
        <v>18</v>
      </c>
      <c r="B42" s="10">
        <v>52</v>
      </c>
      <c r="C42" s="11">
        <v>52</v>
      </c>
      <c r="D42" s="32">
        <f t="shared" si="5"/>
        <v>100</v>
      </c>
      <c r="E42" s="11"/>
      <c r="F42" s="23"/>
      <c r="G42" s="11"/>
      <c r="H42" s="11"/>
      <c r="I42" s="11">
        <v>27</v>
      </c>
      <c r="J42" s="20">
        <f t="shared" si="6"/>
        <v>51.92307692307693</v>
      </c>
      <c r="K42" s="11">
        <v>25</v>
      </c>
      <c r="L42" s="23">
        <f t="shared" si="7"/>
        <v>48.07692307692308</v>
      </c>
      <c r="M42" s="11"/>
      <c r="N42" s="53">
        <f t="shared" si="8"/>
        <v>0</v>
      </c>
      <c r="O42" s="11"/>
      <c r="P42" s="12"/>
    </row>
    <row r="43" spans="1:16" ht="19.5" customHeight="1">
      <c r="A43" s="50" t="s">
        <v>19</v>
      </c>
      <c r="B43" s="50">
        <v>52</v>
      </c>
      <c r="C43" s="14">
        <v>52</v>
      </c>
      <c r="D43" s="54">
        <f t="shared" si="5"/>
        <v>100</v>
      </c>
      <c r="E43" s="14"/>
      <c r="F43" s="15"/>
      <c r="G43" s="14"/>
      <c r="H43" s="14"/>
      <c r="I43" s="14">
        <v>40</v>
      </c>
      <c r="J43" s="20">
        <f t="shared" si="6"/>
        <v>76.92307692307693</v>
      </c>
      <c r="K43" s="14">
        <v>12</v>
      </c>
      <c r="L43" s="15">
        <f t="shared" si="7"/>
        <v>23.076923076923077</v>
      </c>
      <c r="M43" s="14"/>
      <c r="N43" s="55">
        <f t="shared" si="8"/>
        <v>0</v>
      </c>
      <c r="O43" s="14"/>
      <c r="P43" s="51"/>
    </row>
    <row r="44" spans="1:16" ht="19.5" customHeight="1">
      <c r="A44" s="16" t="s">
        <v>20</v>
      </c>
      <c r="B44" s="16">
        <f>SUM(B41:B43)</f>
        <v>157</v>
      </c>
      <c r="C44" s="18">
        <f>SUM(C41:C43)</f>
        <v>154</v>
      </c>
      <c r="D44" s="27">
        <f t="shared" si="5"/>
        <v>98.08917197452229</v>
      </c>
      <c r="E44" s="19">
        <f>SUM(E41:E43)</f>
        <v>3</v>
      </c>
      <c r="F44" s="27">
        <f t="shared" si="9"/>
        <v>1.910828025477707</v>
      </c>
      <c r="G44" s="16"/>
      <c r="H44" s="27"/>
      <c r="I44" s="16">
        <f>SUM(I41:I43)</f>
        <v>85</v>
      </c>
      <c r="J44" s="27">
        <f t="shared" si="6"/>
        <v>54.14012738853503</v>
      </c>
      <c r="K44" s="16">
        <f>SUM(K41:K43)</f>
        <v>71</v>
      </c>
      <c r="L44" s="27">
        <f t="shared" si="7"/>
        <v>45.22292993630573</v>
      </c>
      <c r="M44" s="16">
        <v>1</v>
      </c>
      <c r="N44" s="20">
        <f t="shared" si="8"/>
        <v>0.6369426751592357</v>
      </c>
      <c r="O44" s="16"/>
      <c r="P44" s="56"/>
    </row>
    <row r="45" spans="1:16" ht="19.5" customHeight="1">
      <c r="A45" s="46" t="s">
        <v>21</v>
      </c>
      <c r="B45" s="46">
        <v>50</v>
      </c>
      <c r="C45" s="47">
        <v>44</v>
      </c>
      <c r="D45" s="22">
        <f t="shared" si="5"/>
        <v>88</v>
      </c>
      <c r="E45" s="47">
        <v>6</v>
      </c>
      <c r="F45" s="22">
        <f t="shared" si="9"/>
        <v>12</v>
      </c>
      <c r="G45" s="47"/>
      <c r="H45" s="27"/>
      <c r="I45" s="47">
        <v>23</v>
      </c>
      <c r="J45" s="22">
        <f t="shared" si="6"/>
        <v>46</v>
      </c>
      <c r="K45" s="47">
        <v>26</v>
      </c>
      <c r="L45" s="22">
        <f t="shared" si="7"/>
        <v>52</v>
      </c>
      <c r="M45" s="47">
        <v>1</v>
      </c>
      <c r="N45" s="52">
        <f t="shared" si="8"/>
        <v>2</v>
      </c>
      <c r="O45" s="47"/>
      <c r="P45" s="49"/>
    </row>
    <row r="46" spans="1:16" ht="19.5" customHeight="1">
      <c r="A46" s="10" t="s">
        <v>22</v>
      </c>
      <c r="B46" s="10">
        <v>50</v>
      </c>
      <c r="C46" s="11">
        <v>49</v>
      </c>
      <c r="D46" s="23">
        <f t="shared" si="5"/>
        <v>98</v>
      </c>
      <c r="E46" s="11">
        <v>1</v>
      </c>
      <c r="F46" s="23">
        <f t="shared" si="9"/>
        <v>2</v>
      </c>
      <c r="G46" s="11"/>
      <c r="H46" s="11"/>
      <c r="I46" s="11">
        <v>33</v>
      </c>
      <c r="J46" s="23">
        <f t="shared" si="6"/>
        <v>66</v>
      </c>
      <c r="K46" s="11">
        <v>17</v>
      </c>
      <c r="L46" s="23">
        <f t="shared" si="7"/>
        <v>34</v>
      </c>
      <c r="M46" s="11"/>
      <c r="N46" s="8">
        <f t="shared" si="8"/>
        <v>0</v>
      </c>
      <c r="O46" s="11"/>
      <c r="P46" s="12"/>
    </row>
    <row r="47" spans="1:16" ht="19.5" customHeight="1">
      <c r="A47" s="57" t="s">
        <v>23</v>
      </c>
      <c r="B47" s="57">
        <v>51</v>
      </c>
      <c r="C47" s="58">
        <v>50</v>
      </c>
      <c r="D47" s="59">
        <f t="shared" si="5"/>
        <v>98.0392156862745</v>
      </c>
      <c r="E47" s="58">
        <v>1</v>
      </c>
      <c r="F47" s="59">
        <f t="shared" si="9"/>
        <v>1.9607843137254901</v>
      </c>
      <c r="G47" s="58"/>
      <c r="H47" s="58"/>
      <c r="I47" s="58">
        <v>43</v>
      </c>
      <c r="J47" s="59">
        <f t="shared" si="6"/>
        <v>84.31372549019608</v>
      </c>
      <c r="K47" s="58">
        <v>8</v>
      </c>
      <c r="L47" s="59">
        <f t="shared" si="7"/>
        <v>15.686274509803921</v>
      </c>
      <c r="M47" s="58"/>
      <c r="N47" s="59">
        <f t="shared" si="8"/>
        <v>0</v>
      </c>
      <c r="O47" s="58"/>
      <c r="P47" s="60"/>
    </row>
    <row r="48" spans="1:16" ht="19.5" customHeight="1">
      <c r="A48" s="61" t="s">
        <v>25</v>
      </c>
      <c r="B48" s="61">
        <f>SUM(B45:B47)</f>
        <v>151</v>
      </c>
      <c r="C48" s="61">
        <f>SUM(C45:C47)</f>
        <v>143</v>
      </c>
      <c r="D48" s="62">
        <f t="shared" si="5"/>
        <v>94.70198675496688</v>
      </c>
      <c r="E48" s="61">
        <f>SUM(E45:E47)</f>
        <v>8</v>
      </c>
      <c r="F48" s="62">
        <f t="shared" si="9"/>
        <v>5.298013245033113</v>
      </c>
      <c r="G48" s="61"/>
      <c r="H48" s="62"/>
      <c r="I48" s="61">
        <f>SUM(I45:I47)</f>
        <v>99</v>
      </c>
      <c r="J48" s="62">
        <f t="shared" si="6"/>
        <v>65.56291390728477</v>
      </c>
      <c r="K48" s="61">
        <f>SUM(K45:K47)</f>
        <v>51</v>
      </c>
      <c r="L48" s="62">
        <f t="shared" si="7"/>
        <v>33.77483443708609</v>
      </c>
      <c r="M48" s="61">
        <v>1</v>
      </c>
      <c r="N48" s="27">
        <f t="shared" si="8"/>
        <v>0.6622516556291391</v>
      </c>
      <c r="O48" s="61"/>
      <c r="P48" s="63"/>
    </row>
    <row r="49" spans="1:16" ht="19.5" customHeight="1">
      <c r="A49" s="46" t="s">
        <v>27</v>
      </c>
      <c r="B49" s="46">
        <v>36</v>
      </c>
      <c r="C49" s="48">
        <v>32</v>
      </c>
      <c r="D49" s="48">
        <f t="shared" si="5"/>
        <v>88.88888888888889</v>
      </c>
      <c r="E49" s="48">
        <v>4</v>
      </c>
      <c r="F49" s="22">
        <f t="shared" si="9"/>
        <v>11.11111111111111</v>
      </c>
      <c r="G49" s="47"/>
      <c r="H49" s="47"/>
      <c r="I49" s="47">
        <v>9</v>
      </c>
      <c r="J49" s="48">
        <f t="shared" si="6"/>
        <v>25</v>
      </c>
      <c r="K49" s="47">
        <v>25</v>
      </c>
      <c r="L49" s="64">
        <f t="shared" si="7"/>
        <v>69.44444444444444</v>
      </c>
      <c r="M49" s="47">
        <v>2</v>
      </c>
      <c r="N49" s="64">
        <f t="shared" si="8"/>
        <v>5.555555555555555</v>
      </c>
      <c r="O49" s="47"/>
      <c r="P49" s="49"/>
    </row>
    <row r="50" spans="1:16" ht="19.5" customHeight="1">
      <c r="A50" s="10" t="s">
        <v>28</v>
      </c>
      <c r="B50" s="10">
        <v>43</v>
      </c>
      <c r="C50" s="32">
        <v>39</v>
      </c>
      <c r="D50" s="32">
        <f t="shared" si="5"/>
        <v>90.69767441860465</v>
      </c>
      <c r="E50" s="32">
        <v>4</v>
      </c>
      <c r="F50" s="23">
        <f t="shared" si="9"/>
        <v>9.30232558139535</v>
      </c>
      <c r="G50" s="11"/>
      <c r="H50" s="11"/>
      <c r="I50" s="11">
        <v>24</v>
      </c>
      <c r="J50" s="32">
        <f t="shared" si="6"/>
        <v>55.81395348837209</v>
      </c>
      <c r="K50" s="11">
        <v>19</v>
      </c>
      <c r="L50" s="65">
        <f t="shared" si="7"/>
        <v>44.18604651162791</v>
      </c>
      <c r="M50" s="11"/>
      <c r="N50" s="65">
        <f t="shared" si="8"/>
        <v>0</v>
      </c>
      <c r="O50" s="11"/>
      <c r="P50" s="12"/>
    </row>
    <row r="51" spans="1:16" ht="19.5" customHeight="1">
      <c r="A51" s="10" t="s">
        <v>29</v>
      </c>
      <c r="B51" s="10">
        <v>44</v>
      </c>
      <c r="C51" s="32">
        <v>44</v>
      </c>
      <c r="D51" s="32">
        <f t="shared" si="5"/>
        <v>100</v>
      </c>
      <c r="E51" s="32"/>
      <c r="F51" s="23"/>
      <c r="G51" s="11"/>
      <c r="H51" s="11"/>
      <c r="I51" s="11">
        <v>43</v>
      </c>
      <c r="J51" s="32">
        <f t="shared" si="6"/>
        <v>97.72727272727273</v>
      </c>
      <c r="K51" s="11">
        <v>1</v>
      </c>
      <c r="L51" s="87">
        <f t="shared" si="7"/>
        <v>2.272727272727273</v>
      </c>
      <c r="M51" s="14"/>
      <c r="N51" s="87">
        <f t="shared" si="8"/>
        <v>0</v>
      </c>
      <c r="O51" s="14"/>
      <c r="P51" s="12"/>
    </row>
    <row r="52" spans="1:16" ht="19.5" customHeight="1">
      <c r="A52" s="72" t="s">
        <v>36</v>
      </c>
      <c r="B52" s="72">
        <v>43</v>
      </c>
      <c r="C52" s="82">
        <v>38</v>
      </c>
      <c r="D52" s="32">
        <f t="shared" si="5"/>
        <v>88.37209302325581</v>
      </c>
      <c r="E52" s="82">
        <v>5</v>
      </c>
      <c r="F52" s="13">
        <f t="shared" si="9"/>
        <v>11.627906976744185</v>
      </c>
      <c r="G52" s="33"/>
      <c r="H52" s="33"/>
      <c r="I52" s="33">
        <v>20</v>
      </c>
      <c r="J52" s="82">
        <f t="shared" si="6"/>
        <v>46.51162790697674</v>
      </c>
      <c r="K52" s="33">
        <v>23</v>
      </c>
      <c r="L52" s="66">
        <f t="shared" si="7"/>
        <v>53.48837209302325</v>
      </c>
      <c r="M52" s="58"/>
      <c r="N52" s="66">
        <f t="shared" si="8"/>
        <v>0</v>
      </c>
      <c r="O52" s="58"/>
      <c r="P52" s="83"/>
    </row>
    <row r="53" spans="1:16" ht="19.5" customHeight="1" thickBot="1">
      <c r="A53" s="67" t="s">
        <v>30</v>
      </c>
      <c r="B53" s="67">
        <f>SUM(B49:B52)</f>
        <v>166</v>
      </c>
      <c r="C53" s="68">
        <v>153</v>
      </c>
      <c r="D53" s="68">
        <f t="shared" si="5"/>
        <v>92.16867469879519</v>
      </c>
      <c r="E53" s="69">
        <f>SUM(E49:E52)</f>
        <v>13</v>
      </c>
      <c r="F53" s="70">
        <f t="shared" si="9"/>
        <v>7.83132530120482</v>
      </c>
      <c r="G53" s="67"/>
      <c r="H53" s="67"/>
      <c r="I53" s="67">
        <f>SUM(I49:I52)</f>
        <v>96</v>
      </c>
      <c r="J53" s="68">
        <f t="shared" si="6"/>
        <v>57.831325301204814</v>
      </c>
      <c r="K53" s="67">
        <f>SUM(K49:K52)</f>
        <v>68</v>
      </c>
      <c r="L53" s="71">
        <f t="shared" si="7"/>
        <v>40.963855421686745</v>
      </c>
      <c r="M53" s="72">
        <v>2</v>
      </c>
      <c r="N53" s="71">
        <f t="shared" si="8"/>
        <v>1.2048192771084338</v>
      </c>
      <c r="O53" s="72"/>
      <c r="P53" s="67"/>
    </row>
    <row r="54" spans="1:16" ht="19.5" customHeight="1" thickBot="1">
      <c r="A54" s="40" t="s">
        <v>31</v>
      </c>
      <c r="B54" s="40">
        <f>B40+B44+B48+B53</f>
        <v>618</v>
      </c>
      <c r="C54" s="41">
        <f>C40+C44+C48+C53</f>
        <v>592</v>
      </c>
      <c r="D54" s="73">
        <f t="shared" si="5"/>
        <v>95.79288025889967</v>
      </c>
      <c r="E54" s="41">
        <f>E40+E44+E48+E53</f>
        <v>26</v>
      </c>
      <c r="F54" s="73">
        <f t="shared" si="9"/>
        <v>4.207119741100324</v>
      </c>
      <c r="G54" s="40"/>
      <c r="H54" s="42"/>
      <c r="I54" s="40">
        <f>I53+I48+I44+I40</f>
        <v>366</v>
      </c>
      <c r="J54" s="73">
        <f t="shared" si="6"/>
        <v>59.22330097087378</v>
      </c>
      <c r="K54" s="40">
        <f>K53+K48+K44+K40</f>
        <v>245</v>
      </c>
      <c r="L54" s="73">
        <f t="shared" si="7"/>
        <v>39.64401294498382</v>
      </c>
      <c r="M54" s="40">
        <v>7</v>
      </c>
      <c r="N54" s="73">
        <f t="shared" si="8"/>
        <v>1.132686084142395</v>
      </c>
      <c r="O54" s="39"/>
      <c r="P54" s="74"/>
    </row>
    <row r="55" spans="2:16" ht="18.75">
      <c r="B55" s="99"/>
      <c r="C55" s="99"/>
      <c r="D55" s="99"/>
      <c r="E55" s="99"/>
      <c r="F55" s="99"/>
      <c r="G55" s="99"/>
      <c r="H55" s="99"/>
      <c r="I55" s="99"/>
      <c r="J55" s="99"/>
      <c r="K55" s="102" t="s">
        <v>39</v>
      </c>
      <c r="L55" s="102"/>
      <c r="M55" s="102"/>
      <c r="N55" s="102"/>
      <c r="O55" s="102"/>
      <c r="P55" s="102"/>
    </row>
    <row r="56" spans="2:16" ht="15.7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 ht="15.7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 ht="15.75">
      <c r="B58" s="100"/>
      <c r="C58" s="100"/>
      <c r="D58" s="100"/>
      <c r="E58" s="100"/>
      <c r="F58" s="100"/>
      <c r="G58" s="100"/>
      <c r="H58" s="100"/>
      <c r="I58" s="100"/>
      <c r="J58" s="100"/>
      <c r="K58" s="103" t="s">
        <v>40</v>
      </c>
      <c r="L58" s="103"/>
      <c r="M58" s="103"/>
      <c r="N58" s="103"/>
      <c r="O58" s="103"/>
      <c r="P58" s="103"/>
    </row>
    <row r="59" spans="1:8" ht="16.5">
      <c r="A59" s="106" t="s">
        <v>0</v>
      </c>
      <c r="B59" s="106"/>
      <c r="C59" s="106"/>
      <c r="D59" s="106"/>
      <c r="E59" s="45"/>
      <c r="G59" s="75"/>
      <c r="H59" s="75"/>
    </row>
    <row r="60" spans="1:4" ht="16.5">
      <c r="A60" s="106" t="s">
        <v>1</v>
      </c>
      <c r="B60" s="106"/>
      <c r="C60" s="106"/>
      <c r="D60" s="106"/>
    </row>
    <row r="61" spans="1:16" ht="21.75">
      <c r="A61" s="107" t="s">
        <v>41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16" ht="21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8.75">
      <c r="A63" s="2" t="s">
        <v>2</v>
      </c>
      <c r="B63" s="2" t="s">
        <v>3</v>
      </c>
      <c r="C63" s="104" t="s">
        <v>4</v>
      </c>
      <c r="D63" s="108"/>
      <c r="E63" s="108"/>
      <c r="F63" s="108"/>
      <c r="G63" s="108"/>
      <c r="H63" s="105"/>
      <c r="I63" s="104" t="s">
        <v>5</v>
      </c>
      <c r="J63" s="108"/>
      <c r="K63" s="108"/>
      <c r="L63" s="108"/>
      <c r="M63" s="108"/>
      <c r="N63" s="108"/>
      <c r="O63" s="108"/>
      <c r="P63" s="105"/>
    </row>
    <row r="64" spans="1:16" ht="18.75">
      <c r="A64" s="3"/>
      <c r="B64" s="3"/>
      <c r="C64" s="104" t="s">
        <v>6</v>
      </c>
      <c r="D64" s="105"/>
      <c r="E64" s="104" t="s">
        <v>7</v>
      </c>
      <c r="F64" s="105"/>
      <c r="G64" s="104" t="s">
        <v>8</v>
      </c>
      <c r="H64" s="105"/>
      <c r="I64" s="104" t="s">
        <v>9</v>
      </c>
      <c r="J64" s="105"/>
      <c r="K64" s="104" t="s">
        <v>7</v>
      </c>
      <c r="L64" s="105"/>
      <c r="M64" s="104" t="s">
        <v>8</v>
      </c>
      <c r="N64" s="105"/>
      <c r="O64" s="104" t="s">
        <v>10</v>
      </c>
      <c r="P64" s="105"/>
    </row>
    <row r="65" spans="1:16" ht="18.75">
      <c r="A65" s="4"/>
      <c r="B65" s="4"/>
      <c r="C65" s="4" t="s">
        <v>11</v>
      </c>
      <c r="D65" s="4" t="s">
        <v>12</v>
      </c>
      <c r="E65" s="4" t="s">
        <v>11</v>
      </c>
      <c r="F65" s="4" t="s">
        <v>12</v>
      </c>
      <c r="G65" s="4" t="s">
        <v>11</v>
      </c>
      <c r="H65" s="4" t="s">
        <v>12</v>
      </c>
      <c r="I65" s="4" t="s">
        <v>11</v>
      </c>
      <c r="J65" s="4" t="s">
        <v>12</v>
      </c>
      <c r="K65" s="4" t="s">
        <v>11</v>
      </c>
      <c r="L65" s="4" t="s">
        <v>12</v>
      </c>
      <c r="M65" s="4" t="s">
        <v>11</v>
      </c>
      <c r="N65" s="4" t="s">
        <v>12</v>
      </c>
      <c r="O65" s="4" t="s">
        <v>11</v>
      </c>
      <c r="P65" s="4" t="s">
        <v>12</v>
      </c>
    </row>
    <row r="66" spans="1:16" ht="19.5" customHeight="1">
      <c r="A66" s="46" t="s">
        <v>13</v>
      </c>
      <c r="B66" s="46">
        <v>50</v>
      </c>
      <c r="C66" s="47">
        <v>50</v>
      </c>
      <c r="D66" s="48">
        <f>C66/B66*100</f>
        <v>100</v>
      </c>
      <c r="E66" s="47"/>
      <c r="F66" s="22"/>
      <c r="G66" s="47"/>
      <c r="H66" s="47"/>
      <c r="I66" s="47">
        <v>38</v>
      </c>
      <c r="J66" s="22">
        <f>I66/B66*100</f>
        <v>76</v>
      </c>
      <c r="K66" s="47">
        <v>12</v>
      </c>
      <c r="L66" s="22">
        <f>K66/B66*100</f>
        <v>24</v>
      </c>
      <c r="M66" s="47"/>
      <c r="N66" s="22"/>
      <c r="O66" s="47"/>
      <c r="P66" s="49"/>
    </row>
    <row r="67" spans="1:16" ht="19.5" customHeight="1">
      <c r="A67" s="10" t="s">
        <v>14</v>
      </c>
      <c r="B67" s="10">
        <v>46</v>
      </c>
      <c r="C67" s="11">
        <v>46</v>
      </c>
      <c r="D67" s="32">
        <f aca="true" t="shared" si="10" ref="D67:D83">C67/B67*100</f>
        <v>100</v>
      </c>
      <c r="E67" s="11"/>
      <c r="F67" s="23"/>
      <c r="G67" s="11"/>
      <c r="H67" s="11"/>
      <c r="I67" s="11">
        <v>23</v>
      </c>
      <c r="J67" s="23">
        <f aca="true" t="shared" si="11" ref="J67:J83">I67/B67*100</f>
        <v>50</v>
      </c>
      <c r="K67" s="11">
        <v>23</v>
      </c>
      <c r="L67" s="23">
        <f aca="true" t="shared" si="12" ref="L67:L83">K67/B67*100</f>
        <v>50</v>
      </c>
      <c r="M67" s="11"/>
      <c r="N67" s="23"/>
      <c r="O67" s="11"/>
      <c r="P67" s="12"/>
    </row>
    <row r="68" spans="1:16" ht="19.5" customHeight="1">
      <c r="A68" s="57" t="s">
        <v>15</v>
      </c>
      <c r="B68" s="57">
        <v>48</v>
      </c>
      <c r="C68" s="58">
        <v>46</v>
      </c>
      <c r="D68" s="59">
        <f t="shared" si="10"/>
        <v>95.83333333333334</v>
      </c>
      <c r="E68" s="58">
        <v>2</v>
      </c>
      <c r="F68" s="59">
        <f aca="true" t="shared" si="13" ref="F68:F77">E68/B68*100</f>
        <v>4.166666666666666</v>
      </c>
      <c r="G68" s="58"/>
      <c r="H68" s="58"/>
      <c r="I68" s="58">
        <v>15</v>
      </c>
      <c r="J68" s="59">
        <f t="shared" si="11"/>
        <v>31.25</v>
      </c>
      <c r="K68" s="58">
        <v>30</v>
      </c>
      <c r="L68" s="59">
        <f t="shared" si="12"/>
        <v>62.5</v>
      </c>
      <c r="M68" s="58">
        <v>3</v>
      </c>
      <c r="N68" s="59">
        <f>M68/B68*100</f>
        <v>6.25</v>
      </c>
      <c r="O68" s="58"/>
      <c r="P68" s="60"/>
    </row>
    <row r="69" spans="1:16" ht="19.5" customHeight="1">
      <c r="A69" s="16" t="s">
        <v>16</v>
      </c>
      <c r="B69" s="61">
        <f>SUM(B66:B68)</f>
        <v>144</v>
      </c>
      <c r="C69" s="76">
        <f>SUM(C66:C68)</f>
        <v>142</v>
      </c>
      <c r="D69" s="52">
        <f t="shared" si="10"/>
        <v>98.61111111111111</v>
      </c>
      <c r="E69" s="77">
        <f>SUM(E66:E68)</f>
        <v>2</v>
      </c>
      <c r="F69" s="52">
        <f t="shared" si="13"/>
        <v>1.3888888888888888</v>
      </c>
      <c r="G69" s="77"/>
      <c r="H69" s="78"/>
      <c r="I69" s="79">
        <f>SUM(I66:I68)</f>
        <v>76</v>
      </c>
      <c r="J69" s="52">
        <f t="shared" si="11"/>
        <v>52.77777777777778</v>
      </c>
      <c r="K69" s="79">
        <f>SUM(K66:K68)</f>
        <v>65</v>
      </c>
      <c r="L69" s="52">
        <f t="shared" si="12"/>
        <v>45.13888888888889</v>
      </c>
      <c r="M69" s="79">
        <v>3</v>
      </c>
      <c r="N69" s="52">
        <f>M69/B69*100</f>
        <v>2.083333333333333</v>
      </c>
      <c r="O69" s="77"/>
      <c r="P69" s="77"/>
    </row>
    <row r="70" spans="1:16" ht="19.5" customHeight="1">
      <c r="A70" s="46" t="s">
        <v>17</v>
      </c>
      <c r="B70" s="46">
        <v>53</v>
      </c>
      <c r="C70" s="47">
        <v>49</v>
      </c>
      <c r="D70" s="22">
        <f t="shared" si="10"/>
        <v>92.45283018867924</v>
      </c>
      <c r="E70" s="47">
        <v>4</v>
      </c>
      <c r="F70" s="22">
        <f t="shared" si="13"/>
        <v>7.547169811320755</v>
      </c>
      <c r="G70" s="47"/>
      <c r="H70" s="22"/>
      <c r="I70" s="47">
        <v>18</v>
      </c>
      <c r="J70" s="22">
        <f t="shared" si="11"/>
        <v>33.9622641509434</v>
      </c>
      <c r="K70" s="47">
        <v>33</v>
      </c>
      <c r="L70" s="22">
        <f t="shared" si="12"/>
        <v>62.264150943396224</v>
      </c>
      <c r="M70" s="48">
        <v>2</v>
      </c>
      <c r="N70" s="52">
        <f>M70/B70*100</f>
        <v>3.7735849056603774</v>
      </c>
      <c r="O70" s="47"/>
      <c r="P70" s="49"/>
    </row>
    <row r="71" spans="1:16" ht="19.5" customHeight="1">
      <c r="A71" s="10" t="s">
        <v>18</v>
      </c>
      <c r="B71" s="10">
        <v>52</v>
      </c>
      <c r="C71" s="11">
        <v>52</v>
      </c>
      <c r="D71" s="32">
        <f t="shared" si="10"/>
        <v>100</v>
      </c>
      <c r="E71" s="11"/>
      <c r="F71" s="23"/>
      <c r="G71" s="11"/>
      <c r="H71" s="23"/>
      <c r="I71" s="11">
        <v>23</v>
      </c>
      <c r="J71" s="23">
        <f t="shared" si="11"/>
        <v>44.230769230769226</v>
      </c>
      <c r="K71" s="11">
        <v>29</v>
      </c>
      <c r="L71" s="23">
        <f t="shared" si="12"/>
        <v>55.769230769230774</v>
      </c>
      <c r="M71" s="11"/>
      <c r="N71" s="53">
        <v>2</v>
      </c>
      <c r="O71" s="11"/>
      <c r="P71" s="12"/>
    </row>
    <row r="72" spans="1:16" ht="19.5" customHeight="1">
      <c r="A72" s="57" t="s">
        <v>19</v>
      </c>
      <c r="B72" s="57">
        <v>52</v>
      </c>
      <c r="C72" s="58">
        <v>52</v>
      </c>
      <c r="D72" s="80">
        <f t="shared" si="10"/>
        <v>100</v>
      </c>
      <c r="E72" s="58"/>
      <c r="F72" s="59"/>
      <c r="G72" s="58"/>
      <c r="H72" s="59"/>
      <c r="I72" s="58">
        <v>39</v>
      </c>
      <c r="J72" s="59">
        <f t="shared" si="11"/>
        <v>75</v>
      </c>
      <c r="K72" s="58">
        <v>13</v>
      </c>
      <c r="L72" s="59">
        <f t="shared" si="12"/>
        <v>25</v>
      </c>
      <c r="M72" s="58"/>
      <c r="N72" s="55">
        <f>M72/B72*100</f>
        <v>0</v>
      </c>
      <c r="O72" s="58"/>
      <c r="P72" s="60"/>
    </row>
    <row r="73" spans="1:16" ht="19.5" customHeight="1">
      <c r="A73" s="16" t="s">
        <v>20</v>
      </c>
      <c r="B73" s="16">
        <f>SUM(B70:B72)</f>
        <v>157</v>
      </c>
      <c r="C73" s="18">
        <f>SUM(C70:C72)</f>
        <v>153</v>
      </c>
      <c r="D73" s="64">
        <f t="shared" si="10"/>
        <v>97.45222929936305</v>
      </c>
      <c r="E73" s="19">
        <f>SUM(E70:E72)</f>
        <v>4</v>
      </c>
      <c r="F73" s="64">
        <f t="shared" si="13"/>
        <v>2.547770700636943</v>
      </c>
      <c r="G73" s="16"/>
      <c r="H73" s="64"/>
      <c r="I73" s="16">
        <f>SUM(I70:I72)</f>
        <v>80</v>
      </c>
      <c r="J73" s="64">
        <f t="shared" si="11"/>
        <v>50.955414012738856</v>
      </c>
      <c r="K73" s="16">
        <f>SUM(K70:K72)</f>
        <v>75</v>
      </c>
      <c r="L73" s="64">
        <f t="shared" si="12"/>
        <v>47.77070063694268</v>
      </c>
      <c r="M73" s="16">
        <v>2</v>
      </c>
      <c r="N73" s="52">
        <f>M73/B73*100</f>
        <v>1.2738853503184715</v>
      </c>
      <c r="O73" s="16"/>
      <c r="P73" s="56"/>
    </row>
    <row r="74" spans="1:16" ht="19.5" customHeight="1">
      <c r="A74" s="46" t="s">
        <v>21</v>
      </c>
      <c r="B74" s="46">
        <v>50</v>
      </c>
      <c r="C74" s="47">
        <v>45</v>
      </c>
      <c r="D74" s="48">
        <f t="shared" si="10"/>
        <v>90</v>
      </c>
      <c r="E74" s="47">
        <v>5</v>
      </c>
      <c r="F74" s="48">
        <f t="shared" si="13"/>
        <v>10</v>
      </c>
      <c r="G74" s="47"/>
      <c r="H74" s="22"/>
      <c r="I74" s="47">
        <v>21</v>
      </c>
      <c r="J74" s="22">
        <v>25</v>
      </c>
      <c r="K74" s="47">
        <v>29</v>
      </c>
      <c r="L74" s="64">
        <f t="shared" si="12"/>
        <v>57.99999999999999</v>
      </c>
      <c r="M74" s="47"/>
      <c r="N74" s="52"/>
      <c r="O74" s="47"/>
      <c r="P74" s="9"/>
    </row>
    <row r="75" spans="1:16" ht="19.5" customHeight="1">
      <c r="A75" s="10" t="s">
        <v>22</v>
      </c>
      <c r="B75" s="10">
        <v>50</v>
      </c>
      <c r="C75" s="11">
        <v>48</v>
      </c>
      <c r="D75" s="32">
        <v>100</v>
      </c>
      <c r="E75" s="11">
        <v>2</v>
      </c>
      <c r="F75" s="23">
        <f t="shared" si="13"/>
        <v>4</v>
      </c>
      <c r="G75" s="11"/>
      <c r="H75" s="11"/>
      <c r="I75" s="11">
        <v>34</v>
      </c>
      <c r="J75" s="23">
        <f t="shared" si="11"/>
        <v>68</v>
      </c>
      <c r="K75" s="11">
        <v>16</v>
      </c>
      <c r="L75" s="23">
        <f t="shared" si="12"/>
        <v>32</v>
      </c>
      <c r="M75" s="11"/>
      <c r="N75" s="53"/>
      <c r="O75" s="11"/>
      <c r="P75" s="12"/>
    </row>
    <row r="76" spans="1:16" ht="19.5" customHeight="1">
      <c r="A76" s="57" t="s">
        <v>23</v>
      </c>
      <c r="B76" s="57">
        <v>51</v>
      </c>
      <c r="C76" s="58">
        <v>50</v>
      </c>
      <c r="D76" s="80">
        <f t="shared" si="10"/>
        <v>98.0392156862745</v>
      </c>
      <c r="E76" s="58">
        <v>1</v>
      </c>
      <c r="F76" s="59">
        <f t="shared" si="13"/>
        <v>1.9607843137254901</v>
      </c>
      <c r="G76" s="58"/>
      <c r="H76" s="58"/>
      <c r="I76" s="58">
        <v>44</v>
      </c>
      <c r="J76" s="59">
        <f t="shared" si="11"/>
        <v>86.27450980392157</v>
      </c>
      <c r="K76" s="58">
        <v>7</v>
      </c>
      <c r="L76" s="59">
        <f t="shared" si="12"/>
        <v>13.725490196078432</v>
      </c>
      <c r="M76" s="58"/>
      <c r="N76" s="55"/>
      <c r="O76" s="58"/>
      <c r="P76" s="51"/>
    </row>
    <row r="77" spans="1:16" ht="19.5" customHeight="1">
      <c r="A77" s="16" t="s">
        <v>25</v>
      </c>
      <c r="B77" s="16">
        <f>SUM(B74:B76)</f>
        <v>151</v>
      </c>
      <c r="C77" s="16">
        <f>SUM(C74:C76)</f>
        <v>143</v>
      </c>
      <c r="D77" s="64">
        <f t="shared" si="10"/>
        <v>94.70198675496688</v>
      </c>
      <c r="E77" s="16">
        <f>SUM(E74:E76)</f>
        <v>8</v>
      </c>
      <c r="F77" s="64">
        <f t="shared" si="13"/>
        <v>5.298013245033113</v>
      </c>
      <c r="G77" s="16"/>
      <c r="H77" s="64"/>
      <c r="I77" s="16">
        <f>SUM(I74:I76)</f>
        <v>99</v>
      </c>
      <c r="J77" s="64">
        <f t="shared" si="11"/>
        <v>65.56291390728477</v>
      </c>
      <c r="K77" s="16">
        <f>SUM(K74:K76)</f>
        <v>52</v>
      </c>
      <c r="L77" s="64">
        <f t="shared" si="12"/>
        <v>34.437086092715234</v>
      </c>
      <c r="M77" s="16"/>
      <c r="N77" s="52"/>
      <c r="O77" s="27"/>
      <c r="P77" s="56"/>
    </row>
    <row r="78" spans="1:16" ht="19.5" customHeight="1">
      <c r="A78" s="46" t="s">
        <v>27</v>
      </c>
      <c r="B78" s="46">
        <v>36</v>
      </c>
      <c r="C78" s="48">
        <v>30</v>
      </c>
      <c r="D78" s="22">
        <f t="shared" si="10"/>
        <v>83.33333333333334</v>
      </c>
      <c r="E78" s="48">
        <v>6</v>
      </c>
      <c r="F78" s="22">
        <f aca="true" t="shared" si="14" ref="F78:F83">E78/B78*100</f>
        <v>16.666666666666664</v>
      </c>
      <c r="G78" s="47"/>
      <c r="H78" s="64"/>
      <c r="I78" s="47">
        <v>6</v>
      </c>
      <c r="J78" s="48">
        <f t="shared" si="11"/>
        <v>16.666666666666664</v>
      </c>
      <c r="K78" s="47">
        <v>27</v>
      </c>
      <c r="L78" s="22">
        <f t="shared" si="12"/>
        <v>75</v>
      </c>
      <c r="M78" s="47">
        <v>3</v>
      </c>
      <c r="N78" s="81">
        <f>M78/B78*100</f>
        <v>8.333333333333332</v>
      </c>
      <c r="O78" s="47"/>
      <c r="P78" s="49"/>
    </row>
    <row r="79" spans="1:16" ht="19.5" customHeight="1">
      <c r="A79" s="10" t="s">
        <v>28</v>
      </c>
      <c r="B79" s="10">
        <v>43</v>
      </c>
      <c r="C79" s="32">
        <v>39</v>
      </c>
      <c r="D79" s="32">
        <f t="shared" si="10"/>
        <v>90.69767441860465</v>
      </c>
      <c r="E79" s="32">
        <v>4</v>
      </c>
      <c r="F79" s="23">
        <f t="shared" si="14"/>
        <v>9.30232558139535</v>
      </c>
      <c r="G79" s="11"/>
      <c r="H79" s="11"/>
      <c r="I79" s="11">
        <v>13</v>
      </c>
      <c r="J79" s="23">
        <f t="shared" si="11"/>
        <v>30.23255813953488</v>
      </c>
      <c r="K79" s="11">
        <v>27</v>
      </c>
      <c r="L79" s="23">
        <f t="shared" si="12"/>
        <v>62.7906976744186</v>
      </c>
      <c r="M79" s="11">
        <v>3</v>
      </c>
      <c r="N79" s="53">
        <f>M79/B79*100</f>
        <v>6.976744186046512</v>
      </c>
      <c r="O79" s="11"/>
      <c r="P79" s="12"/>
    </row>
    <row r="80" spans="1:16" ht="19.5" customHeight="1">
      <c r="A80" s="10" t="s">
        <v>29</v>
      </c>
      <c r="B80" s="10">
        <v>44</v>
      </c>
      <c r="C80" s="32">
        <v>44</v>
      </c>
      <c r="D80" s="32">
        <f t="shared" si="10"/>
        <v>100</v>
      </c>
      <c r="E80" s="32"/>
      <c r="F80" s="23"/>
      <c r="G80" s="11"/>
      <c r="H80" s="11"/>
      <c r="I80" s="11">
        <v>44</v>
      </c>
      <c r="J80" s="32">
        <f t="shared" si="11"/>
        <v>100</v>
      </c>
      <c r="K80" s="11"/>
      <c r="L80" s="23"/>
      <c r="M80" s="11"/>
      <c r="N80" s="97"/>
      <c r="O80" s="11"/>
      <c r="P80" s="12"/>
    </row>
    <row r="81" spans="1:16" ht="19.5" customHeight="1">
      <c r="A81" s="57" t="s">
        <v>36</v>
      </c>
      <c r="B81" s="72">
        <v>43</v>
      </c>
      <c r="C81" s="82">
        <v>38</v>
      </c>
      <c r="D81" s="82">
        <f t="shared" si="10"/>
        <v>88.37209302325581</v>
      </c>
      <c r="E81" s="82">
        <v>5</v>
      </c>
      <c r="F81" s="15">
        <f t="shared" si="14"/>
        <v>11.627906976744185</v>
      </c>
      <c r="G81" s="33"/>
      <c r="H81" s="33"/>
      <c r="I81" s="33">
        <v>39</v>
      </c>
      <c r="J81" s="82">
        <f t="shared" si="11"/>
        <v>90.69767441860465</v>
      </c>
      <c r="K81" s="33">
        <v>4</v>
      </c>
      <c r="L81" s="13">
        <f t="shared" si="12"/>
        <v>9.30232558139535</v>
      </c>
      <c r="M81" s="33"/>
      <c r="N81" s="55"/>
      <c r="O81" s="33"/>
      <c r="P81" s="83"/>
    </row>
    <row r="82" spans="1:16" s="96" customFormat="1" ht="19.5" customHeight="1" thickBot="1">
      <c r="A82" s="34" t="s">
        <v>30</v>
      </c>
      <c r="B82" s="34">
        <f>SUM(B78:B81)</f>
        <v>166</v>
      </c>
      <c r="C82" s="35">
        <f>SUM(C78:C81)</f>
        <v>151</v>
      </c>
      <c r="D82" s="36">
        <f t="shared" si="10"/>
        <v>90.96385542168674</v>
      </c>
      <c r="E82" s="35">
        <v>15</v>
      </c>
      <c r="F82" s="84">
        <f t="shared" si="14"/>
        <v>9.036144578313253</v>
      </c>
      <c r="G82" s="34"/>
      <c r="H82" s="34"/>
      <c r="I82" s="34">
        <f>SUM(I78:I81)</f>
        <v>102</v>
      </c>
      <c r="J82" s="94">
        <f t="shared" si="11"/>
        <v>61.44578313253012</v>
      </c>
      <c r="K82" s="34">
        <v>58</v>
      </c>
      <c r="L82" s="84">
        <f t="shared" si="12"/>
        <v>34.93975903614458</v>
      </c>
      <c r="M82" s="34">
        <v>6</v>
      </c>
      <c r="N82" s="95">
        <f>M82/B82*100</f>
        <v>3.614457831325301</v>
      </c>
      <c r="O82" s="34"/>
      <c r="P82" s="34"/>
    </row>
    <row r="83" spans="1:16" ht="19.5" customHeight="1" thickBot="1">
      <c r="A83" s="88" t="s">
        <v>31</v>
      </c>
      <c r="B83" s="88">
        <f>B69+B73+B77+B82</f>
        <v>618</v>
      </c>
      <c r="C83" s="89">
        <f>C69+C73+C77+C82</f>
        <v>589</v>
      </c>
      <c r="D83" s="90">
        <f t="shared" si="10"/>
        <v>95.30744336569579</v>
      </c>
      <c r="E83" s="91" t="s">
        <v>26</v>
      </c>
      <c r="F83" s="90">
        <f t="shared" si="14"/>
        <v>4.692556634304207</v>
      </c>
      <c r="G83" s="88"/>
      <c r="H83" s="90"/>
      <c r="I83" s="88">
        <v>357</v>
      </c>
      <c r="J83" s="92">
        <f t="shared" si="11"/>
        <v>57.76699029126213</v>
      </c>
      <c r="K83" s="88">
        <v>250</v>
      </c>
      <c r="L83" s="90">
        <f t="shared" si="12"/>
        <v>40.45307443365696</v>
      </c>
      <c r="M83" s="88">
        <v>11</v>
      </c>
      <c r="N83" s="90">
        <f>M83/B83*100</f>
        <v>1.779935275080906</v>
      </c>
      <c r="O83" s="93"/>
      <c r="P83" s="98"/>
    </row>
    <row r="84" spans="11:16" ht="18.75">
      <c r="K84" s="102" t="s">
        <v>39</v>
      </c>
      <c r="L84" s="102"/>
      <c r="M84" s="102"/>
      <c r="N84" s="102"/>
      <c r="O84" s="102"/>
      <c r="P84" s="102"/>
    </row>
    <row r="85" spans="3:16" ht="15.75">
      <c r="C85" s="45"/>
      <c r="D85" s="75"/>
      <c r="E85" s="45"/>
      <c r="K85" s="100"/>
      <c r="L85" s="100"/>
      <c r="M85" s="100"/>
      <c r="N85" s="100"/>
      <c r="O85" s="100"/>
      <c r="P85" s="100"/>
    </row>
    <row r="86" spans="4:16" ht="15.75">
      <c r="D86" s="75"/>
      <c r="K86" s="100"/>
      <c r="L86" s="100"/>
      <c r="M86" s="100"/>
      <c r="N86" s="100"/>
      <c r="O86" s="100"/>
      <c r="P86" s="100"/>
    </row>
    <row r="87" spans="11:16" ht="15.75">
      <c r="K87" s="103" t="s">
        <v>40</v>
      </c>
      <c r="L87" s="103"/>
      <c r="M87" s="103"/>
      <c r="N87" s="103"/>
      <c r="O87" s="103"/>
      <c r="P87" s="103"/>
    </row>
  </sheetData>
  <sheetProtection/>
  <mergeCells count="42">
    <mergeCell ref="A1:D1"/>
    <mergeCell ref="A2:D2"/>
    <mergeCell ref="A3:P3"/>
    <mergeCell ref="C5:H5"/>
    <mergeCell ref="I5:P5"/>
    <mergeCell ref="A30:D30"/>
    <mergeCell ref="A31:D31"/>
    <mergeCell ref="K6:L6"/>
    <mergeCell ref="M6:N6"/>
    <mergeCell ref="O6:P6"/>
    <mergeCell ref="C6:D6"/>
    <mergeCell ref="E6:F6"/>
    <mergeCell ref="G6:H6"/>
    <mergeCell ref="I6:J6"/>
    <mergeCell ref="A59:D59"/>
    <mergeCell ref="A32:P32"/>
    <mergeCell ref="C34:H34"/>
    <mergeCell ref="I34:P34"/>
    <mergeCell ref="C35:D35"/>
    <mergeCell ref="E35:F35"/>
    <mergeCell ref="G35:H35"/>
    <mergeCell ref="I35:J35"/>
    <mergeCell ref="K35:L35"/>
    <mergeCell ref="M35:N35"/>
    <mergeCell ref="C64:D64"/>
    <mergeCell ref="E64:F64"/>
    <mergeCell ref="G64:H64"/>
    <mergeCell ref="I64:J64"/>
    <mergeCell ref="A60:D60"/>
    <mergeCell ref="A61:P61"/>
    <mergeCell ref="C63:H63"/>
    <mergeCell ref="I63:P63"/>
    <mergeCell ref="K84:P84"/>
    <mergeCell ref="K87:P87"/>
    <mergeCell ref="K26:P26"/>
    <mergeCell ref="K29:P29"/>
    <mergeCell ref="K55:P55"/>
    <mergeCell ref="K58:P58"/>
    <mergeCell ref="K64:L64"/>
    <mergeCell ref="M64:N64"/>
    <mergeCell ref="O64:P64"/>
    <mergeCell ref="O35:P35"/>
  </mergeCells>
  <printOptions horizontalCentered="1"/>
  <pageMargins left="0.75" right="0.5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Mr Khanh</cp:lastModifiedBy>
  <cp:lastPrinted>2013-01-17T02:46:59Z</cp:lastPrinted>
  <dcterms:created xsi:type="dcterms:W3CDTF">2006-01-01T00:33:33Z</dcterms:created>
  <dcterms:modified xsi:type="dcterms:W3CDTF">2013-01-17T02:47:25Z</dcterms:modified>
  <cp:category/>
  <cp:version/>
  <cp:contentType/>
  <cp:contentStatus/>
</cp:coreProperties>
</file>